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enovasf-my.sharepoint.com/personal/jan_peter_amundal_enova_no/Documents/Programutvikling/Programutvikling 2021-22/Kommunale  boliger/"/>
    </mc:Choice>
  </mc:AlternateContent>
  <xr:revisionPtr revIDLastSave="150" documentId="8_{4660DD33-9C04-4471-89AB-5BDD21075E42}" xr6:coauthVersionLast="47" xr6:coauthVersionMax="47" xr10:uidLastSave="{F69CA0CC-EFEC-4648-BCDB-DE5CD79CB31D}"/>
  <workbookProtection workbookAlgorithmName="SHA-512" workbookHashValue="iGvtrXA3HjVg79RBmShTFzXaOohH8fxi0iE+2lG3PrQiOFez7DKyw/H0xhG5sZoByROhGQSIkUZZ2QXOf5maMQ==" workbookSaltValue="MFGC+YaMHaFlaUOMM9JNUg==" workbookSpinCount="100000" lockStructure="1"/>
  <bookViews>
    <workbookView xWindow="-120" yWindow="-120" windowWidth="29040" windowHeight="17640" xr2:uid="{00000000-000D-0000-FFFF-FFFF00000000}"/>
  </bookViews>
  <sheets>
    <sheet name="Kalkulator" sheetId="1" r:id="rId1"/>
    <sheet name="Ark1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2" i="1" l="1"/>
  <c r="L39" i="1" l="1"/>
  <c r="M21" i="1" l="1"/>
  <c r="V41" i="1"/>
  <c r="L15" i="1"/>
  <c r="M15" i="1"/>
  <c r="U41" i="1"/>
  <c r="V37" i="1" l="1"/>
  <c r="V38" i="1"/>
  <c r="V47" i="1"/>
  <c r="V57" i="1"/>
  <c r="V15" i="1"/>
  <c r="V16" i="1"/>
  <c r="V21" i="1"/>
  <c r="V22" i="1"/>
  <c r="V33" i="1"/>
  <c r="V34" i="1"/>
  <c r="F22" i="1"/>
  <c r="M39" i="1"/>
  <c r="S60" i="1"/>
  <c r="M27" i="1"/>
  <c r="M33" i="1"/>
  <c r="U15" i="1"/>
  <c r="U57" i="1" l="1"/>
  <c r="U52" i="1"/>
  <c r="U47" i="1"/>
  <c r="U34" i="1"/>
  <c r="U33" i="1"/>
  <c r="U28" i="1"/>
  <c r="U27" i="1"/>
  <c r="U22" i="1"/>
  <c r="U21" i="1"/>
  <c r="U16" i="1"/>
  <c r="G34" i="1"/>
  <c r="G33" i="1"/>
  <c r="G28" i="1"/>
  <c r="G27" i="1"/>
  <c r="G22" i="1"/>
  <c r="G21" i="1"/>
  <c r="L33" i="1"/>
  <c r="L27" i="1"/>
  <c r="L21" i="1"/>
  <c r="F34" i="1"/>
  <c r="F33" i="1"/>
  <c r="F28" i="1"/>
  <c r="F27" i="1"/>
  <c r="F21" i="1"/>
  <c r="G16" i="1"/>
  <c r="G15" i="1"/>
  <c r="F16" i="1"/>
  <c r="F15" i="1"/>
  <c r="F8" i="1" l="1"/>
  <c r="G8" i="1"/>
  <c r="E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tc={B5E0FA3C-4105-4746-ACF6-7BC32EFB5BA6}</author>
  </authors>
  <commentList>
    <comment ref="V52" authorId="0" shapeId="0" xr:uid="{B5E0FA3C-4105-4746-ACF6-7BC32EFB5BA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Kostnad hentet fra sluttrapporter varmesentralprogrammet</t>
      </text>
    </comment>
  </commentList>
</comments>
</file>

<file path=xl/sharedStrings.xml><?xml version="1.0" encoding="utf-8"?>
<sst xmlns="http://schemas.openxmlformats.org/spreadsheetml/2006/main" count="130" uniqueCount="51">
  <si>
    <t>Kalkulator for beregning av energiresultat og støttebeløp.</t>
  </si>
  <si>
    <t>NB! Dette er en foreløpig kalkulator. Endringer kan tilkomme før det blir mulig å søke.</t>
  </si>
  <si>
    <t>Sum alle tiltak:</t>
  </si>
  <si>
    <t>kr/kWh</t>
  </si>
  <si>
    <t>kWh</t>
  </si>
  <si>
    <t>støtte (kr)</t>
  </si>
  <si>
    <t>Kopi av verdier fra hovedfil:</t>
  </si>
  <si>
    <r>
      <t>Legg inn riktig mengde på tiltakene i de</t>
    </r>
    <r>
      <rPr>
        <b/>
        <u/>
        <sz val="12"/>
        <color rgb="FFFF0000"/>
        <rFont val="Calibri"/>
        <family val="2"/>
        <scheme val="minor"/>
      </rPr>
      <t xml:space="preserve"> røde feltene</t>
    </r>
    <r>
      <rPr>
        <b/>
        <u/>
        <sz val="12"/>
        <color theme="1"/>
        <rFont val="Calibri"/>
        <family val="2"/>
        <scheme val="minor"/>
      </rPr>
      <t xml:space="preserve"> for å se beregnet energibesparelse og støttenivå:</t>
    </r>
  </si>
  <si>
    <t>Etterisolering yttervegger</t>
  </si>
  <si>
    <t>Solceller</t>
  </si>
  <si>
    <t>Krav: U-verdi &lt;= 0,18 W/m2K. (arealvektet snitt)</t>
  </si>
  <si>
    <t>Byggkategori</t>
  </si>
  <si>
    <r>
      <t>Veggareal som skal etterisoleres  (m</t>
    </r>
    <r>
      <rPr>
        <vertAlign val="superscript"/>
        <sz val="10"/>
        <color rgb="FFFF0000"/>
        <rFont val="Calibri"/>
        <family val="2"/>
        <scheme val="minor"/>
      </rPr>
      <t>2</t>
    </r>
    <r>
      <rPr>
        <sz val="10"/>
        <color rgb="FFFF0000"/>
        <rFont val="Calibri"/>
        <family val="2"/>
        <scheme val="minor"/>
      </rPr>
      <t>)</t>
    </r>
  </si>
  <si>
    <t>Installert effekt peak (kWp)</t>
  </si>
  <si>
    <t>Veggareal som skal etterisoleres  (m2)</t>
  </si>
  <si>
    <t>Småhus</t>
  </si>
  <si>
    <t>Småhus og 
boligblokk</t>
  </si>
  <si>
    <t>Boligblokk</t>
  </si>
  <si>
    <t>Etterisolering yttertak / kaldt loft</t>
  </si>
  <si>
    <t>Solvarmekollektor</t>
  </si>
  <si>
    <r>
      <t>Krav: U-verdi &lt;= 0,13 W/m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K. (arealvektet snitt)</t>
    </r>
  </si>
  <si>
    <t>Krav: Tilknyttes byggets tappevannsoppvarming og/eller vannbårne oppvarmingsanlegg.</t>
  </si>
  <si>
    <t>Krav: U-verdi &lt;= 0,13 W/m2K. (arealvektet snitt)</t>
  </si>
  <si>
    <r>
      <t>Takareal som skal etterisoleres  (m</t>
    </r>
    <r>
      <rPr>
        <vertAlign val="superscript"/>
        <sz val="10"/>
        <color rgb="FFFF0000"/>
        <rFont val="Calibri"/>
        <family val="2"/>
        <scheme val="minor"/>
      </rPr>
      <t>2</t>
    </r>
    <r>
      <rPr>
        <sz val="10"/>
        <color rgb="FFFF0000"/>
        <rFont val="Calibri"/>
        <family val="2"/>
        <scheme val="minor"/>
      </rPr>
      <t>)</t>
    </r>
  </si>
  <si>
    <r>
      <t>Samlet kollektorareal (m</t>
    </r>
    <r>
      <rPr>
        <vertAlign val="superscript"/>
        <sz val="10"/>
        <color rgb="FFFF0000"/>
        <rFont val="Calibri"/>
        <family val="2"/>
        <scheme val="minor"/>
      </rPr>
      <t>2</t>
    </r>
    <r>
      <rPr>
        <sz val="10"/>
        <color rgb="FFFF0000"/>
        <rFont val="Calibri"/>
        <family val="2"/>
        <scheme val="minor"/>
      </rPr>
      <t>)</t>
    </r>
  </si>
  <si>
    <t>Takareal som skal etterisoleres  (m2)</t>
  </si>
  <si>
    <t>Utskifting vinduer</t>
  </si>
  <si>
    <t>Krav: U-verdi &lt;= 0,8 W/m2K som gjennomsnitt for vinduet som helhet inkl karm, sprosser etc. Kravet gjelder for arealvektet snitt for vindusleveransen til bygningen.</t>
  </si>
  <si>
    <t>Krav: Strøm- og varmemengdemåling etableres.</t>
  </si>
  <si>
    <r>
      <t>Vindusareal inkl karm   (m</t>
    </r>
    <r>
      <rPr>
        <vertAlign val="superscript"/>
        <sz val="10"/>
        <color rgb="FFFF0000"/>
        <rFont val="Calibri"/>
        <family val="2"/>
        <scheme val="minor"/>
      </rPr>
      <t>2</t>
    </r>
    <r>
      <rPr>
        <sz val="10"/>
        <color rgb="FFFF0000"/>
        <rFont val="Calibri"/>
        <family val="2"/>
        <scheme val="minor"/>
      </rPr>
      <t>)</t>
    </r>
  </si>
  <si>
    <t>Installert effekt (kW)</t>
  </si>
  <si>
    <t>Vindusareal inkl karm   (m2)</t>
  </si>
  <si>
    <t>Småhus og
boligblokk</t>
  </si>
  <si>
    <t>Termisk isolering av rør og deler i energisentral.</t>
  </si>
  <si>
    <t>Varmepumpe luft - vann</t>
  </si>
  <si>
    <t>Krav: Kun isoleringsprodukter med robust overflate og som er prefabrikert til bruk som termisk isolering av rør og deler.</t>
  </si>
  <si>
    <t xml:space="preserve">Krav: Strøm- og varmemengdemåling etableres. </t>
  </si>
  <si>
    <t>Antall meter rørisolasjon (m)</t>
  </si>
  <si>
    <t>Samlet kollektorareal (m2)</t>
  </si>
  <si>
    <t xml:space="preserve">Varmepumpe væske -  vann </t>
  </si>
  <si>
    <t>Biokjel for fast brensel</t>
  </si>
  <si>
    <t>effekt</t>
  </si>
  <si>
    <t>energi</t>
  </si>
  <si>
    <t>kWh/kW</t>
  </si>
  <si>
    <t>Bio (pellets,briketter,flis)</t>
  </si>
  <si>
    <t>Kostnad</t>
  </si>
  <si>
    <t>Småhus og boligblokk</t>
  </si>
  <si>
    <t>Varmepumpe luft - vann og biokjel</t>
  </si>
  <si>
    <t xml:space="preserve">Krav til biokjel: Kun biokjel for fast brensel godkjennes. </t>
  </si>
  <si>
    <t>Varmepumpe væske -  vann og biokjel</t>
  </si>
  <si>
    <t>Krav: Tilknyttes byggets tappevannsoppvarming og/eller 
vannbårne oppvarmingsanlegg.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</si>
</sst>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Protection="1">
      <protection hidden="1"/>
    </xf>
    <xf numFmtId="0" fontId="0" fillId="4" borderId="17" xfId="0" applyFill="1" applyBorder="1" applyProtection="1">
      <protection hidden="1"/>
    </xf>
    <xf numFmtId="0" fontId="0" fillId="4" borderId="21" xfId="0" applyFill="1" applyBorder="1" applyProtection="1"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0" fillId="4" borderId="19" xfId="0" applyFill="1" applyBorder="1" applyProtection="1">
      <protection hidden="1"/>
    </xf>
    <xf numFmtId="0" fontId="3" fillId="11" borderId="12" xfId="0" applyFont="1" applyFill="1" applyBorder="1" applyProtection="1">
      <protection hidden="1"/>
    </xf>
    <xf numFmtId="165" fontId="3" fillId="11" borderId="12" xfId="1" applyNumberFormat="1" applyFont="1" applyFill="1" applyBorder="1" applyAlignment="1" applyProtection="1">
      <alignment horizontal="center" vertical="center"/>
      <protection hidden="1"/>
    </xf>
    <xf numFmtId="165" fontId="3" fillId="11" borderId="13" xfId="1" applyNumberFormat="1" applyFont="1" applyFill="1" applyBorder="1" applyAlignment="1" applyProtection="1">
      <alignment horizontal="center" vertical="center"/>
      <protection hidden="1"/>
    </xf>
    <xf numFmtId="2" fontId="3" fillId="11" borderId="16" xfId="0" applyNumberFormat="1" applyFont="1" applyFill="1" applyBorder="1" applyProtection="1">
      <protection hidden="1"/>
    </xf>
    <xf numFmtId="165" fontId="3" fillId="11" borderId="16" xfId="0" applyNumberFormat="1" applyFont="1" applyFill="1" applyBorder="1" applyAlignment="1" applyProtection="1">
      <alignment horizontal="center" vertical="center"/>
      <protection hidden="1"/>
    </xf>
    <xf numFmtId="165" fontId="3" fillId="11" borderId="5" xfId="0" applyNumberFormat="1" applyFont="1" applyFill="1" applyBorder="1" applyAlignment="1" applyProtection="1">
      <alignment horizontal="center" vertical="center"/>
      <protection hidden="1"/>
    </xf>
    <xf numFmtId="0" fontId="0" fillId="4" borderId="20" xfId="0" applyFill="1" applyBorder="1" applyProtection="1">
      <protection hidden="1"/>
    </xf>
    <xf numFmtId="0" fontId="7" fillId="9" borderId="11" xfId="0" applyFont="1" applyFill="1" applyBorder="1" applyProtection="1">
      <protection hidden="1"/>
    </xf>
    <xf numFmtId="0" fontId="7" fillId="9" borderId="12" xfId="0" applyFont="1" applyFill="1" applyBorder="1" applyAlignment="1" applyProtection="1">
      <alignment horizontal="center" vertical="center"/>
      <protection hidden="1"/>
    </xf>
    <xf numFmtId="165" fontId="7" fillId="9" borderId="13" xfId="1" applyNumberFormat="1" applyFont="1" applyFill="1" applyBorder="1" applyAlignment="1" applyProtection="1">
      <alignment horizontal="center" vertical="center"/>
      <protection hidden="1"/>
    </xf>
    <xf numFmtId="165" fontId="7" fillId="6" borderId="12" xfId="1" applyNumberFormat="1" applyFont="1" applyFill="1" applyBorder="1" applyAlignment="1" applyProtection="1">
      <alignment horizontal="center" vertical="center"/>
      <protection hidden="1"/>
    </xf>
    <xf numFmtId="165" fontId="7" fillId="6" borderId="13" xfId="1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0" fontId="7" fillId="9" borderId="14" xfId="0" applyFont="1" applyFill="1" applyBorder="1" applyProtection="1">
      <protection hidden="1"/>
    </xf>
    <xf numFmtId="165" fontId="7" fillId="9" borderId="7" xfId="1" applyNumberFormat="1" applyFont="1" applyFill="1" applyBorder="1" applyAlignment="1" applyProtection="1">
      <alignment horizontal="center" vertical="center"/>
      <protection hidden="1"/>
    </xf>
    <xf numFmtId="165" fontId="7" fillId="9" borderId="15" xfId="1" applyNumberFormat="1" applyFont="1" applyFill="1" applyBorder="1" applyAlignment="1" applyProtection="1">
      <alignment horizontal="center" vertical="center"/>
      <protection hidden="1"/>
    </xf>
    <xf numFmtId="165" fontId="7" fillId="6" borderId="16" xfId="1" applyNumberFormat="1" applyFont="1" applyFill="1" applyBorder="1" applyAlignment="1" applyProtection="1">
      <alignment horizontal="center" vertical="center"/>
      <protection hidden="1"/>
    </xf>
    <xf numFmtId="165" fontId="7" fillId="6" borderId="5" xfId="1" applyNumberFormat="1" applyFont="1" applyFill="1" applyBorder="1" applyAlignment="1" applyProtection="1">
      <alignment horizontal="center" vertical="center"/>
      <protection hidden="1"/>
    </xf>
    <xf numFmtId="0" fontId="7" fillId="9" borderId="6" xfId="0" applyFont="1" applyFill="1" applyBorder="1" applyProtection="1">
      <protection hidden="1"/>
    </xf>
    <xf numFmtId="165" fontId="7" fillId="9" borderId="16" xfId="1" applyNumberFormat="1" applyFont="1" applyFill="1" applyBorder="1" applyAlignment="1" applyProtection="1">
      <alignment horizontal="center" vertical="center"/>
      <protection hidden="1"/>
    </xf>
    <xf numFmtId="165" fontId="7" fillId="9" borderId="5" xfId="1" applyNumberFormat="1" applyFont="1" applyFill="1" applyBorder="1" applyAlignment="1" applyProtection="1">
      <alignment horizontal="center" vertical="center"/>
      <protection hidden="1"/>
    </xf>
    <xf numFmtId="0" fontId="7" fillId="8" borderId="11" xfId="0" applyFont="1" applyFill="1" applyBorder="1" applyProtection="1">
      <protection hidden="1"/>
    </xf>
    <xf numFmtId="165" fontId="7" fillId="8" borderId="12" xfId="1" applyNumberFormat="1" applyFont="1" applyFill="1" applyBorder="1" applyAlignment="1" applyProtection="1">
      <alignment horizontal="center" vertical="center"/>
      <protection hidden="1"/>
    </xf>
    <xf numFmtId="165" fontId="7" fillId="8" borderId="13" xfId="1" applyNumberFormat="1" applyFont="1" applyFill="1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165" fontId="7" fillId="5" borderId="12" xfId="1" applyNumberFormat="1" applyFont="1" applyFill="1" applyBorder="1" applyAlignment="1" applyProtection="1">
      <alignment horizontal="center" vertical="center"/>
      <protection hidden="1"/>
    </xf>
    <xf numFmtId="165" fontId="7" fillId="5" borderId="13" xfId="1" applyNumberFormat="1" applyFont="1" applyFill="1" applyBorder="1" applyAlignment="1" applyProtection="1">
      <alignment horizontal="center" vertical="center"/>
      <protection hidden="1"/>
    </xf>
    <xf numFmtId="0" fontId="7" fillId="8" borderId="14" xfId="0" applyFont="1" applyFill="1" applyBorder="1" applyProtection="1">
      <protection hidden="1"/>
    </xf>
    <xf numFmtId="165" fontId="7" fillId="8" borderId="7" xfId="1" applyNumberFormat="1" applyFont="1" applyFill="1" applyBorder="1" applyAlignment="1" applyProtection="1">
      <alignment horizontal="center" vertical="center"/>
      <protection hidden="1"/>
    </xf>
    <xf numFmtId="165" fontId="7" fillId="8" borderId="15" xfId="1" applyNumberFormat="1" applyFont="1" applyFill="1" applyBorder="1" applyAlignment="1" applyProtection="1">
      <alignment horizontal="center" vertical="center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165" fontId="7" fillId="5" borderId="16" xfId="1" applyNumberFormat="1" applyFont="1" applyFill="1" applyBorder="1" applyAlignment="1" applyProtection="1">
      <alignment horizontal="center" vertical="center"/>
      <protection hidden="1"/>
    </xf>
    <xf numFmtId="165" fontId="7" fillId="5" borderId="5" xfId="1" applyNumberFormat="1" applyFont="1" applyFill="1" applyBorder="1" applyAlignment="1" applyProtection="1">
      <alignment horizontal="center" vertical="center"/>
      <protection hidden="1"/>
    </xf>
    <xf numFmtId="0" fontId="7" fillId="8" borderId="6" xfId="0" applyFont="1" applyFill="1" applyBorder="1" applyProtection="1">
      <protection hidden="1"/>
    </xf>
    <xf numFmtId="165" fontId="7" fillId="8" borderId="16" xfId="1" applyNumberFormat="1" applyFont="1" applyFill="1" applyBorder="1" applyAlignment="1" applyProtection="1">
      <alignment horizontal="center" vertical="center"/>
      <protection hidden="1"/>
    </xf>
    <xf numFmtId="165" fontId="7" fillId="8" borderId="5" xfId="1" applyNumberFormat="1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Protection="1">
      <protection hidden="1"/>
    </xf>
    <xf numFmtId="165" fontId="7" fillId="2" borderId="12" xfId="1" applyNumberFormat="1" applyFont="1" applyFill="1" applyBorder="1" applyAlignment="1" applyProtection="1">
      <alignment horizontal="center" vertical="center"/>
      <protection hidden="1"/>
    </xf>
    <xf numFmtId="165" fontId="7" fillId="2" borderId="13" xfId="1" applyNumberFormat="1" applyFont="1" applyFill="1" applyBorder="1" applyAlignment="1" applyProtection="1">
      <alignment horizontal="center" vertical="center"/>
      <protection hidden="1"/>
    </xf>
    <xf numFmtId="165" fontId="7" fillId="3" borderId="12" xfId="1" applyNumberFormat="1" applyFont="1" applyFill="1" applyBorder="1" applyAlignment="1" applyProtection="1">
      <alignment horizontal="center" vertical="center"/>
      <protection hidden="1"/>
    </xf>
    <xf numFmtId="165" fontId="7" fillId="3" borderId="13" xfId="1" applyNumberFormat="1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Protection="1">
      <protection hidden="1"/>
    </xf>
    <xf numFmtId="165" fontId="7" fillId="3" borderId="16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Protection="1">
      <protection hidden="1"/>
    </xf>
    <xf numFmtId="165" fontId="7" fillId="2" borderId="16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0" fontId="7" fillId="10" borderId="11" xfId="0" applyFont="1" applyFill="1" applyBorder="1" applyProtection="1">
      <protection hidden="1"/>
    </xf>
    <xf numFmtId="165" fontId="7" fillId="10" borderId="12" xfId="1" applyNumberFormat="1" applyFont="1" applyFill="1" applyBorder="1" applyAlignment="1" applyProtection="1">
      <alignment horizontal="center" vertical="center"/>
      <protection hidden="1"/>
    </xf>
    <xf numFmtId="165" fontId="8" fillId="10" borderId="13" xfId="1" applyNumberFormat="1" applyFont="1" applyFill="1" applyBorder="1" applyAlignment="1" applyProtection="1">
      <alignment horizontal="center" vertical="center"/>
      <protection hidden="1"/>
    </xf>
    <xf numFmtId="165" fontId="8" fillId="2" borderId="13" xfId="1" applyNumberFormat="1" applyFont="1" applyFill="1" applyBorder="1" applyAlignment="1" applyProtection="1">
      <alignment horizontal="center" vertical="center"/>
      <protection hidden="1"/>
    </xf>
    <xf numFmtId="0" fontId="7" fillId="10" borderId="14" xfId="0" applyFont="1" applyFill="1" applyBorder="1" applyProtection="1">
      <protection hidden="1"/>
    </xf>
    <xf numFmtId="165" fontId="7" fillId="10" borderId="7" xfId="1" applyNumberFormat="1" applyFont="1" applyFill="1" applyBorder="1" applyAlignment="1" applyProtection="1">
      <alignment horizontal="center" vertical="center"/>
      <protection hidden="1"/>
    </xf>
    <xf numFmtId="165" fontId="7" fillId="10" borderId="15" xfId="1" applyNumberFormat="1" applyFont="1" applyFill="1" applyBorder="1" applyAlignment="1" applyProtection="1">
      <alignment horizontal="center" vertical="center"/>
      <protection hidden="1"/>
    </xf>
    <xf numFmtId="0" fontId="7" fillId="10" borderId="6" xfId="0" applyFont="1" applyFill="1" applyBorder="1" applyProtection="1">
      <protection hidden="1"/>
    </xf>
    <xf numFmtId="165" fontId="7" fillId="10" borderId="16" xfId="1" applyNumberFormat="1" applyFont="1" applyFill="1" applyBorder="1" applyAlignment="1" applyProtection="1">
      <alignment horizontal="center" vertical="center"/>
      <protection hidden="1"/>
    </xf>
    <xf numFmtId="165" fontId="7" fillId="10" borderId="5" xfId="1" applyNumberFormat="1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Protection="1">
      <protection hidden="1"/>
    </xf>
    <xf numFmtId="0" fontId="0" fillId="4" borderId="18" xfId="0" applyFill="1" applyBorder="1" applyProtection="1"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5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hidden="1"/>
    </xf>
    <xf numFmtId="165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" fillId="12" borderId="18" xfId="0" applyFont="1" applyFill="1" applyBorder="1" applyProtection="1">
      <protection hidden="1"/>
    </xf>
    <xf numFmtId="0" fontId="0" fillId="12" borderId="18" xfId="0" applyFill="1" applyBorder="1" applyProtection="1">
      <protection hidden="1"/>
    </xf>
    <xf numFmtId="0" fontId="0" fillId="12" borderId="0" xfId="0" applyFill="1" applyProtection="1">
      <protection hidden="1"/>
    </xf>
    <xf numFmtId="0" fontId="2" fillId="12" borderId="0" xfId="0" applyFont="1" applyFill="1" applyProtection="1">
      <protection hidden="1"/>
    </xf>
    <xf numFmtId="0" fontId="0" fillId="12" borderId="11" xfId="0" applyFill="1" applyBorder="1" applyProtection="1">
      <protection hidden="1"/>
    </xf>
    <xf numFmtId="0" fontId="0" fillId="12" borderId="12" xfId="0" applyFill="1" applyBorder="1" applyProtection="1">
      <protection hidden="1"/>
    </xf>
    <xf numFmtId="0" fontId="0" fillId="12" borderId="13" xfId="0" applyFill="1" applyBorder="1" applyProtection="1">
      <protection hidden="1"/>
    </xf>
    <xf numFmtId="0" fontId="0" fillId="12" borderId="14" xfId="0" applyFill="1" applyBorder="1" applyProtection="1">
      <protection hidden="1"/>
    </xf>
    <xf numFmtId="0" fontId="0" fillId="12" borderId="7" xfId="0" applyFill="1" applyBorder="1" applyProtection="1">
      <protection hidden="1"/>
    </xf>
    <xf numFmtId="0" fontId="0" fillId="12" borderId="15" xfId="0" applyFill="1" applyBorder="1" applyProtection="1">
      <protection hidden="1"/>
    </xf>
    <xf numFmtId="2" fontId="0" fillId="12" borderId="7" xfId="0" applyNumberFormat="1" applyFill="1" applyBorder="1" applyProtection="1">
      <protection hidden="1"/>
    </xf>
    <xf numFmtId="165" fontId="0" fillId="12" borderId="7" xfId="0" applyNumberFormat="1" applyFill="1" applyBorder="1" applyProtection="1">
      <protection hidden="1"/>
    </xf>
    <xf numFmtId="164" fontId="0" fillId="12" borderId="7" xfId="0" applyNumberFormat="1" applyFill="1" applyBorder="1" applyProtection="1">
      <protection hidden="1"/>
    </xf>
    <xf numFmtId="0" fontId="0" fillId="12" borderId="6" xfId="0" applyFill="1" applyBorder="1" applyProtection="1">
      <protection hidden="1"/>
    </xf>
    <xf numFmtId="0" fontId="0" fillId="12" borderId="16" xfId="0" applyFill="1" applyBorder="1" applyProtection="1">
      <protection hidden="1"/>
    </xf>
    <xf numFmtId="165" fontId="0" fillId="12" borderId="16" xfId="0" applyNumberFormat="1" applyFill="1" applyBorder="1" applyProtection="1">
      <protection hidden="1"/>
    </xf>
    <xf numFmtId="164" fontId="0" fillId="12" borderId="16" xfId="0" applyNumberFormat="1" applyFill="1" applyBorder="1" applyProtection="1">
      <protection hidden="1"/>
    </xf>
    <xf numFmtId="0" fontId="0" fillId="12" borderId="5" xfId="0" applyFill="1" applyBorder="1" applyProtection="1">
      <protection hidden="1"/>
    </xf>
    <xf numFmtId="165" fontId="0" fillId="12" borderId="0" xfId="0" applyNumberFormat="1" applyFill="1" applyProtection="1">
      <protection hidden="1"/>
    </xf>
    <xf numFmtId="164" fontId="0" fillId="12" borderId="0" xfId="0" applyNumberFormat="1" applyFill="1" applyProtection="1">
      <protection hidden="1"/>
    </xf>
    <xf numFmtId="0" fontId="0" fillId="12" borderId="0" xfId="0" applyFill="1" applyBorder="1" applyProtection="1">
      <protection hidden="1"/>
    </xf>
    <xf numFmtId="165" fontId="0" fillId="12" borderId="0" xfId="0" applyNumberFormat="1" applyFill="1" applyBorder="1" applyProtection="1">
      <protection hidden="1"/>
    </xf>
    <xf numFmtId="0" fontId="0" fillId="12" borderId="27" xfId="0" applyFill="1" applyBorder="1" applyProtection="1">
      <protection hidden="1"/>
    </xf>
    <xf numFmtId="0" fontId="0" fillId="12" borderId="31" xfId="0" applyFill="1" applyBorder="1" applyProtection="1">
      <protection hidden="1"/>
    </xf>
    <xf numFmtId="0" fontId="0" fillId="12" borderId="29" xfId="0" applyFill="1" applyBorder="1" applyProtection="1"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wrapText="1"/>
      <protection hidden="1"/>
    </xf>
    <xf numFmtId="0" fontId="0" fillId="7" borderId="0" xfId="0" applyFill="1" applyProtection="1">
      <protection hidden="1"/>
    </xf>
    <xf numFmtId="165" fontId="0" fillId="7" borderId="0" xfId="0" applyNumberFormat="1" applyFill="1" applyProtection="1">
      <protection hidden="1"/>
    </xf>
    <xf numFmtId="1" fontId="0" fillId="12" borderId="16" xfId="0" applyNumberFormat="1" applyFill="1" applyBorder="1" applyProtection="1">
      <protection hidden="1"/>
    </xf>
    <xf numFmtId="165" fontId="7" fillId="2" borderId="7" xfId="1" applyNumberFormat="1" applyFont="1" applyFill="1" applyBorder="1" applyAlignment="1" applyProtection="1">
      <alignment horizontal="center" vertical="center"/>
      <protection hidden="1"/>
    </xf>
    <xf numFmtId="165" fontId="7" fillId="2" borderId="15" xfId="1" applyNumberFormat="1" applyFont="1" applyFill="1" applyBorder="1" applyAlignment="1" applyProtection="1">
      <alignment horizontal="center" vertical="center"/>
      <protection hidden="1"/>
    </xf>
    <xf numFmtId="0" fontId="0" fillId="13" borderId="17" xfId="0" applyFill="1" applyBorder="1" applyProtection="1">
      <protection hidden="1"/>
    </xf>
    <xf numFmtId="0" fontId="0" fillId="13" borderId="21" xfId="0" applyFill="1" applyBorder="1" applyProtection="1">
      <protection hidden="1"/>
    </xf>
    <xf numFmtId="0" fontId="0" fillId="13" borderId="21" xfId="0" applyFill="1" applyBorder="1" applyAlignment="1" applyProtection="1">
      <alignment horizontal="center" vertical="center"/>
      <protection hidden="1"/>
    </xf>
    <xf numFmtId="0" fontId="0" fillId="13" borderId="22" xfId="0" applyFill="1" applyBorder="1" applyAlignment="1" applyProtection="1">
      <alignment horizontal="center" vertical="center"/>
      <protection hidden="1"/>
    </xf>
    <xf numFmtId="0" fontId="0" fillId="13" borderId="19" xfId="0" applyFill="1" applyBorder="1" applyProtection="1">
      <protection hidden="1"/>
    </xf>
    <xf numFmtId="0" fontId="0" fillId="13" borderId="0" xfId="0" applyFill="1" applyBorder="1" applyProtection="1">
      <protection hidden="1"/>
    </xf>
    <xf numFmtId="0" fontId="0" fillId="13" borderId="0" xfId="0" applyFill="1" applyBorder="1" applyAlignment="1" applyProtection="1">
      <alignment horizontal="center" vertical="center"/>
      <protection hidden="1"/>
    </xf>
    <xf numFmtId="0" fontId="0" fillId="13" borderId="20" xfId="0" applyFill="1" applyBorder="1" applyAlignment="1" applyProtection="1">
      <alignment horizontal="center" vertical="center"/>
      <protection hidden="1"/>
    </xf>
    <xf numFmtId="165" fontId="5" fillId="13" borderId="0" xfId="1" applyNumberFormat="1" applyFont="1" applyFill="1" applyBorder="1" applyAlignment="1" applyProtection="1">
      <alignment horizontal="center" vertical="center"/>
      <protection hidden="1"/>
    </xf>
    <xf numFmtId="165" fontId="5" fillId="13" borderId="20" xfId="1" applyNumberFormat="1" applyFont="1" applyFill="1" applyBorder="1" applyAlignment="1" applyProtection="1">
      <alignment horizontal="center" vertical="center"/>
      <protection hidden="1"/>
    </xf>
    <xf numFmtId="165" fontId="5" fillId="13" borderId="0" xfId="0" applyNumberFormat="1" applyFont="1" applyFill="1" applyBorder="1" applyAlignment="1" applyProtection="1">
      <alignment horizontal="center" vertical="center"/>
      <protection hidden="1"/>
    </xf>
    <xf numFmtId="165" fontId="5" fillId="13" borderId="20" xfId="0" applyNumberFormat="1" applyFont="1" applyFill="1" applyBorder="1" applyAlignment="1" applyProtection="1">
      <alignment horizontal="center" vertical="center"/>
      <protection hidden="1"/>
    </xf>
    <xf numFmtId="0" fontId="0" fillId="13" borderId="4" xfId="0" applyFill="1" applyBorder="1" applyProtection="1">
      <protection hidden="1"/>
    </xf>
    <xf numFmtId="0" fontId="3" fillId="13" borderId="0" xfId="0" applyFont="1" applyFill="1" applyBorder="1" applyAlignment="1" applyProtection="1">
      <alignment horizontal="center" vertical="center"/>
      <protection hidden="1"/>
    </xf>
    <xf numFmtId="2" fontId="3" fillId="13" borderId="0" xfId="0" applyNumberFormat="1" applyFont="1" applyFill="1" applyBorder="1" applyProtection="1">
      <protection hidden="1"/>
    </xf>
    <xf numFmtId="165" fontId="3" fillId="13" borderId="0" xfId="0" applyNumberFormat="1" applyFont="1" applyFill="1" applyBorder="1" applyAlignment="1" applyProtection="1">
      <alignment horizontal="center" vertical="center"/>
      <protection hidden="1"/>
    </xf>
    <xf numFmtId="0" fontId="0" fillId="13" borderId="20" xfId="0" applyFill="1" applyBorder="1" applyProtection="1">
      <protection hidden="1"/>
    </xf>
    <xf numFmtId="0" fontId="3" fillId="13" borderId="0" xfId="0" applyFont="1" applyFill="1" applyBorder="1" applyAlignment="1" applyProtection="1">
      <alignment horizontal="center" vertical="center" wrapText="1"/>
      <protection hidden="1"/>
    </xf>
    <xf numFmtId="0" fontId="4" fillId="13" borderId="0" xfId="0" applyFont="1" applyFill="1" applyBorder="1" applyAlignment="1" applyProtection="1">
      <alignment horizontal="center" vertical="center"/>
      <protection hidden="1"/>
    </xf>
    <xf numFmtId="165" fontId="4" fillId="13" borderId="0" xfId="1" applyNumberFormat="1" applyFont="1" applyFill="1" applyBorder="1" applyAlignment="1" applyProtection="1">
      <alignment horizontal="center" vertical="center"/>
      <protection hidden="1"/>
    </xf>
    <xf numFmtId="0" fontId="2" fillId="13" borderId="0" xfId="0" applyFont="1" applyFill="1" applyBorder="1" applyAlignment="1" applyProtection="1">
      <alignment horizontal="center" vertical="center"/>
      <protection hidden="1"/>
    </xf>
    <xf numFmtId="0" fontId="4" fillId="13" borderId="0" xfId="0" applyFont="1" applyFill="1" applyBorder="1" applyAlignment="1" applyProtection="1">
      <alignment wrapText="1"/>
      <protection hidden="1"/>
    </xf>
    <xf numFmtId="165" fontId="3" fillId="13" borderId="0" xfId="1" applyNumberFormat="1" applyFont="1" applyFill="1" applyBorder="1" applyAlignment="1" applyProtection="1">
      <alignment horizontal="center" vertical="center"/>
      <protection hidden="1"/>
    </xf>
    <xf numFmtId="165" fontId="4" fillId="13" borderId="18" xfId="1" applyNumberFormat="1" applyFont="1" applyFill="1" applyBorder="1" applyAlignment="1" applyProtection="1">
      <alignment horizontal="center" vertical="center"/>
      <protection hidden="1"/>
    </xf>
    <xf numFmtId="0" fontId="6" fillId="13" borderId="0" xfId="0" applyFont="1" applyFill="1" applyBorder="1" applyAlignment="1" applyProtection="1">
      <alignment horizontal="center" vertical="center"/>
      <protection hidden="1"/>
    </xf>
    <xf numFmtId="165" fontId="4" fillId="13" borderId="20" xfId="1" applyNumberFormat="1" applyFont="1" applyFill="1" applyBorder="1" applyAlignment="1" applyProtection="1">
      <alignment horizontal="center" vertical="center"/>
      <protection hidden="1"/>
    </xf>
    <xf numFmtId="0" fontId="12" fillId="13" borderId="0" xfId="0" applyFont="1" applyFill="1" applyBorder="1" applyAlignment="1" applyProtection="1">
      <alignment wrapText="1"/>
      <protection hidden="1"/>
    </xf>
    <xf numFmtId="0" fontId="13" fillId="13" borderId="0" xfId="0" applyFont="1" applyFill="1" applyBorder="1" applyAlignment="1" applyProtection="1">
      <alignment horizontal="center" vertical="center"/>
      <protection hidden="1"/>
    </xf>
    <xf numFmtId="165" fontId="12" fillId="13" borderId="0" xfId="1" applyNumberFormat="1" applyFont="1" applyFill="1" applyBorder="1" applyAlignment="1" applyProtection="1">
      <alignment horizontal="center" vertical="center"/>
      <protection hidden="1"/>
    </xf>
    <xf numFmtId="0" fontId="4" fillId="13" borderId="20" xfId="0" applyFont="1" applyFill="1" applyBorder="1" applyAlignment="1" applyProtection="1">
      <alignment horizontal="center" vertical="center"/>
      <protection hidden="1"/>
    </xf>
    <xf numFmtId="0" fontId="2" fillId="13" borderId="20" xfId="0" applyFont="1" applyFill="1" applyBorder="1" applyAlignment="1" applyProtection="1">
      <alignment horizontal="center" vertical="center"/>
      <protection hidden="1"/>
    </xf>
    <xf numFmtId="0" fontId="4" fillId="13" borderId="20" xfId="0" applyFont="1" applyFill="1" applyBorder="1" applyAlignment="1" applyProtection="1">
      <alignment wrapText="1"/>
      <protection hidden="1"/>
    </xf>
    <xf numFmtId="165" fontId="3" fillId="13" borderId="20" xfId="1" applyNumberFormat="1" applyFont="1" applyFill="1" applyBorder="1" applyAlignment="1" applyProtection="1">
      <alignment horizontal="center" vertical="center"/>
      <protection hidden="1"/>
    </xf>
    <xf numFmtId="165" fontId="4" fillId="13" borderId="30" xfId="1" applyNumberFormat="1" applyFont="1" applyFill="1" applyBorder="1" applyAlignment="1" applyProtection="1">
      <alignment horizontal="center" vertical="center"/>
      <protection hidden="1"/>
    </xf>
    <xf numFmtId="0" fontId="12" fillId="13" borderId="0" xfId="0" applyFont="1" applyFill="1" applyBorder="1" applyProtection="1">
      <protection hidden="1"/>
    </xf>
    <xf numFmtId="0" fontId="0" fillId="13" borderId="18" xfId="0" applyFill="1" applyBorder="1" applyProtection="1">
      <protection hidden="1"/>
    </xf>
    <xf numFmtId="0" fontId="0" fillId="13" borderId="18" xfId="0" applyFill="1" applyBorder="1" applyAlignment="1" applyProtection="1">
      <alignment horizontal="center" vertical="center"/>
      <protection hidden="1"/>
    </xf>
    <xf numFmtId="0" fontId="0" fillId="4" borderId="22" xfId="0" applyFill="1" applyBorder="1" applyProtection="1">
      <protection hidden="1"/>
    </xf>
    <xf numFmtId="0" fontId="0" fillId="4" borderId="30" xfId="0" applyFill="1" applyBorder="1" applyProtection="1">
      <protection hidden="1"/>
    </xf>
    <xf numFmtId="0" fontId="9" fillId="7" borderId="7" xfId="0" applyFont="1" applyFill="1" applyBorder="1" applyAlignment="1" applyProtection="1">
      <alignment horizontal="center" vertical="center"/>
      <protection locked="0"/>
    </xf>
    <xf numFmtId="2" fontId="9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3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9" fillId="7" borderId="16" xfId="0" applyFont="1" applyFill="1" applyBorder="1" applyAlignment="1" applyProtection="1">
      <alignment horizontal="center" vertical="center"/>
      <protection locked="0"/>
    </xf>
    <xf numFmtId="2" fontId="9" fillId="1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65" fontId="7" fillId="2" borderId="7" xfId="1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165" fontId="7" fillId="2" borderId="15" xfId="1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9" fillId="7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2" fontId="9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" fillId="10" borderId="8" xfId="0" applyFont="1" applyFill="1" applyBorder="1" applyAlignment="1" applyProtection="1">
      <alignment wrapText="1"/>
      <protection hidden="1"/>
    </xf>
    <xf numFmtId="0" fontId="7" fillId="10" borderId="9" xfId="0" applyFont="1" applyFill="1" applyBorder="1" applyAlignment="1" applyProtection="1">
      <alignment wrapText="1"/>
      <protection hidden="1"/>
    </xf>
    <xf numFmtId="0" fontId="7" fillId="10" borderId="10" xfId="0" applyFont="1" applyFill="1" applyBorder="1" applyAlignment="1" applyProtection="1">
      <alignment wrapText="1"/>
      <protection hidden="1"/>
    </xf>
    <xf numFmtId="0" fontId="5" fillId="10" borderId="1" xfId="0" applyFont="1" applyFill="1" applyBorder="1" applyAlignment="1" applyProtection="1">
      <protection hidden="1"/>
    </xf>
    <xf numFmtId="0" fontId="12" fillId="10" borderId="2" xfId="0" applyFont="1" applyFill="1" applyBorder="1" applyAlignment="1" applyProtection="1">
      <protection hidden="1"/>
    </xf>
    <xf numFmtId="0" fontId="12" fillId="10" borderId="3" xfId="0" applyFont="1" applyFill="1" applyBorder="1" applyAlignment="1" applyProtection="1"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wrapText="1"/>
      <protection hidden="1"/>
    </xf>
    <xf numFmtId="0" fontId="7" fillId="2" borderId="9" xfId="0" applyFont="1" applyFill="1" applyBorder="1" applyAlignment="1" applyProtection="1">
      <alignment wrapText="1"/>
      <protection hidden="1"/>
    </xf>
    <xf numFmtId="0" fontId="7" fillId="2" borderId="10" xfId="0" applyFont="1" applyFill="1" applyBorder="1" applyAlignment="1" applyProtection="1">
      <alignment wrapText="1"/>
      <protection hidden="1"/>
    </xf>
    <xf numFmtId="2" fontId="9" fillId="9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14" fillId="5" borderId="23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25" xfId="0" applyFont="1" applyBorder="1" applyAlignment="1" applyProtection="1">
      <alignment horizontal="center" vertical="center"/>
      <protection hidden="1"/>
    </xf>
    <xf numFmtId="2" fontId="9" fillId="5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12" fillId="8" borderId="2" xfId="0" applyFont="1" applyFill="1" applyBorder="1" applyAlignment="1" applyProtection="1">
      <alignment horizontal="center" vertical="center"/>
      <protection hidden="1"/>
    </xf>
    <xf numFmtId="0" fontId="12" fillId="8" borderId="3" xfId="0" applyFont="1" applyFill="1" applyBorder="1" applyAlignment="1" applyProtection="1">
      <alignment horizontal="center" vertical="center"/>
      <protection hidden="1"/>
    </xf>
    <xf numFmtId="0" fontId="8" fillId="8" borderId="8" xfId="0" applyFont="1" applyFill="1" applyBorder="1" applyAlignment="1" applyProtection="1">
      <alignment horizontal="center" vertical="center"/>
      <protection hidden="1"/>
    </xf>
    <xf numFmtId="0" fontId="8" fillId="8" borderId="9" xfId="0" applyFont="1" applyFill="1" applyBorder="1" applyAlignment="1" applyProtection="1">
      <alignment horizontal="center" vertical="center"/>
      <protection hidden="1"/>
    </xf>
    <xf numFmtId="0" fontId="8" fillId="8" borderId="10" xfId="0" applyFont="1" applyFill="1" applyBorder="1" applyAlignment="1" applyProtection="1">
      <alignment horizontal="center" vertical="center"/>
      <protection hidden="1"/>
    </xf>
    <xf numFmtId="2" fontId="9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12" xfId="0" applyFont="1" applyFill="1" applyBorder="1" applyAlignment="1" applyProtection="1">
      <protection hidden="1"/>
    </xf>
    <xf numFmtId="2" fontId="9" fillId="3" borderId="26" xfId="0" applyNumberFormat="1" applyFont="1" applyFill="1" applyBorder="1" applyAlignment="1" applyProtection="1">
      <alignment horizontal="center" vertical="center"/>
      <protection hidden="1"/>
    </xf>
    <xf numFmtId="0" fontId="19" fillId="13" borderId="19" xfId="0" applyFont="1" applyFill="1" applyBorder="1" applyAlignment="1" applyProtection="1">
      <alignment horizontal="center" vertical="center"/>
      <protection hidden="1"/>
    </xf>
    <xf numFmtId="0" fontId="20" fillId="13" borderId="0" xfId="0" applyFont="1" applyFill="1" applyBorder="1" applyAlignment="1" applyProtection="1">
      <alignment horizontal="center" vertical="center"/>
      <protection hidden="1"/>
    </xf>
    <xf numFmtId="0" fontId="20" fillId="13" borderId="20" xfId="0" applyFont="1" applyFill="1" applyBorder="1" applyAlignment="1" applyProtection="1">
      <alignment horizontal="center" vertical="center"/>
      <protection hidden="1"/>
    </xf>
    <xf numFmtId="0" fontId="3" fillId="13" borderId="0" xfId="0" applyFont="1" applyFill="1" applyBorder="1" applyAlignment="1" applyProtection="1">
      <alignment horizontal="center" vertical="center"/>
      <protection hidden="1"/>
    </xf>
    <xf numFmtId="0" fontId="4" fillId="13" borderId="0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horizontal="center" vertical="center" wrapText="1"/>
      <protection hidden="1"/>
    </xf>
    <xf numFmtId="0" fontId="18" fillId="13" borderId="0" xfId="0" applyFont="1" applyFill="1" applyBorder="1" applyAlignment="1" applyProtection="1">
      <alignment horizontal="center" vertical="center"/>
      <protection hidden="1"/>
    </xf>
    <xf numFmtId="0" fontId="8" fillId="6" borderId="19" xfId="0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20" xfId="0" applyFont="1" applyFill="1" applyBorder="1" applyAlignment="1" applyProtection="1">
      <alignment horizontal="center" vertical="center" wrapText="1"/>
      <protection hidden="1"/>
    </xf>
    <xf numFmtId="2" fontId="9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11" borderId="11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vertical="center"/>
      <protection hidden="1"/>
    </xf>
    <xf numFmtId="0" fontId="3" fillId="11" borderId="6" xfId="0" applyFont="1" applyFill="1" applyBorder="1" applyAlignment="1" applyProtection="1">
      <alignment horizontal="center" vertical="center"/>
      <protection hidden="1"/>
    </xf>
    <xf numFmtId="0" fontId="3" fillId="11" borderId="16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8" fillId="9" borderId="8" xfId="0" applyFont="1" applyFill="1" applyBorder="1" applyAlignment="1" applyProtection="1">
      <alignment horizontal="center" vertical="center"/>
      <protection hidden="1"/>
    </xf>
    <xf numFmtId="0" fontId="7" fillId="9" borderId="9" xfId="0" applyFont="1" applyFill="1" applyBorder="1" applyAlignment="1" applyProtection="1">
      <alignment horizontal="center" vertical="center"/>
      <protection hidden="1"/>
    </xf>
    <xf numFmtId="0" fontId="7" fillId="9" borderId="10" xfId="0" applyFont="1" applyFill="1" applyBorder="1" applyAlignment="1" applyProtection="1">
      <alignment horizontal="center" vertical="center"/>
      <protection hidden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11</xdr:col>
      <xdr:colOff>171340</xdr:colOff>
      <xdr:row>34</xdr:row>
      <xdr:rowOff>146757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2F166CB-F7C6-467A-863E-68B7DB148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7029340" cy="50997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n Peter Amundal" id="{33227343-70A3-4BBB-855E-600BDD63FD88}" userId="S::Jan.Peter.Amundal@enova.no::022c71f0-e5d7-484e-af46-d57128b12b0e" providerId="AD"/>
</personList>
</file>

<file path=xl/theme/theme1.xml><?xml version="1.0" encoding="utf-8"?>
<a:theme xmlns:a="http://schemas.openxmlformats.org/drawingml/2006/main" name="Office-tema">
  <a:themeElements>
    <a:clrScheme name="Enova-2017">
      <a:dk1>
        <a:sysClr val="windowText" lastClr="000000"/>
      </a:dk1>
      <a:lt1>
        <a:sysClr val="window" lastClr="FFFFFF"/>
      </a:lt1>
      <a:dk2>
        <a:srgbClr val="021946"/>
      </a:dk2>
      <a:lt2>
        <a:srgbClr val="808185"/>
      </a:lt2>
      <a:accent1>
        <a:srgbClr val="EF3340"/>
      </a:accent1>
      <a:accent2>
        <a:srgbClr val="00A3E0"/>
      </a:accent2>
      <a:accent3>
        <a:srgbClr val="FFD100"/>
      </a:accent3>
      <a:accent4>
        <a:srgbClr val="FFA300"/>
      </a:accent4>
      <a:accent5>
        <a:srgbClr val="00B74F"/>
      </a:accent5>
      <a:accent6>
        <a:srgbClr val="F2F2F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52" dT="2022-09-14T12:33:31.43" personId="{33227343-70A3-4BBB-855E-600BDD63FD88}" id="{B5E0FA3C-4105-4746-ACF6-7BC32EFB5BA6}">
    <text>Kostnad hentet fra sluttrapporter varmesentralprogrammet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0"/>
  <sheetViews>
    <sheetView tabSelected="1" zoomScale="80" zoomScaleNormal="80" workbookViewId="0">
      <selection activeCell="J27" sqref="J27:K27"/>
    </sheetView>
  </sheetViews>
  <sheetFormatPr baseColWidth="10" defaultColWidth="11.42578125" defaultRowHeight="15"/>
  <cols>
    <col min="1" max="1" width="3.42578125" style="1" customWidth="1"/>
    <col min="2" max="2" width="4.140625" style="1" customWidth="1"/>
    <col min="3" max="3" width="13.140625" style="1" customWidth="1"/>
    <col min="4" max="4" width="6" style="1" customWidth="1"/>
    <col min="5" max="5" width="10.28515625" style="1" customWidth="1"/>
    <col min="6" max="6" width="11.42578125" style="67"/>
    <col min="7" max="7" width="15.85546875" style="67" customWidth="1"/>
    <col min="8" max="8" width="4.85546875" style="67" customWidth="1"/>
    <col min="9" max="9" width="15.85546875" style="67" customWidth="1"/>
    <col min="10" max="10" width="8.85546875" style="67" customWidth="1"/>
    <col min="11" max="11" width="8.28515625" style="67" customWidth="1"/>
    <col min="12" max="13" width="15.85546875" style="67" customWidth="1"/>
    <col min="14" max="14" width="4" style="67" customWidth="1"/>
    <col min="15" max="15" width="3.28515625" style="1" customWidth="1"/>
    <col min="16" max="23" width="11.42578125" style="1" hidden="1" customWidth="1"/>
    <col min="24" max="25" width="11.42578125" style="1" customWidth="1"/>
    <col min="26" max="16384" width="11.42578125" style="1"/>
  </cols>
  <sheetData>
    <row r="1" spans="1:24" ht="15.75" thickBot="1">
      <c r="A1" s="2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146"/>
    </row>
    <row r="2" spans="1:24">
      <c r="A2" s="5"/>
      <c r="B2" s="109"/>
      <c r="C2" s="110"/>
      <c r="D2" s="110"/>
      <c r="E2" s="110"/>
      <c r="F2" s="111"/>
      <c r="G2" s="111"/>
      <c r="H2" s="111"/>
      <c r="I2" s="111"/>
      <c r="J2" s="111"/>
      <c r="K2" s="111"/>
      <c r="L2" s="111"/>
      <c r="M2" s="111"/>
      <c r="N2" s="112"/>
      <c r="O2" s="12"/>
    </row>
    <row r="3" spans="1:24" ht="28.5">
      <c r="A3" s="5"/>
      <c r="B3" s="203" t="s">
        <v>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5"/>
      <c r="O3" s="12"/>
    </row>
    <row r="4" spans="1:24">
      <c r="A4" s="5"/>
      <c r="B4" s="113"/>
      <c r="C4" s="114"/>
      <c r="D4" s="114"/>
      <c r="E4" s="114"/>
      <c r="F4" s="115"/>
      <c r="G4" s="115"/>
      <c r="H4" s="115"/>
      <c r="I4" s="115"/>
      <c r="J4" s="115"/>
      <c r="K4" s="115"/>
      <c r="L4" s="115"/>
      <c r="M4" s="115"/>
      <c r="N4" s="116"/>
      <c r="O4" s="12"/>
    </row>
    <row r="5" spans="1:24" ht="15.75">
      <c r="A5" s="5"/>
      <c r="B5" s="113"/>
      <c r="C5" s="206" t="s">
        <v>1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116"/>
      <c r="O5" s="12"/>
    </row>
    <row r="6" spans="1:24" ht="15.75" thickBot="1">
      <c r="A6" s="5"/>
      <c r="B6" s="113"/>
      <c r="C6" s="114"/>
      <c r="D6" s="114"/>
      <c r="E6" s="114"/>
      <c r="F6" s="115"/>
      <c r="G6" s="115"/>
      <c r="H6" s="115"/>
      <c r="I6" s="115"/>
      <c r="J6" s="115"/>
      <c r="K6" s="115"/>
      <c r="L6" s="115"/>
      <c r="M6" s="115"/>
      <c r="N6" s="116"/>
      <c r="O6" s="12"/>
    </row>
    <row r="7" spans="1:24" ht="18.75">
      <c r="A7" s="5"/>
      <c r="B7" s="113"/>
      <c r="C7" s="214" t="s">
        <v>2</v>
      </c>
      <c r="D7" s="215"/>
      <c r="E7" s="6" t="s">
        <v>3</v>
      </c>
      <c r="F7" s="7" t="s">
        <v>4</v>
      </c>
      <c r="G7" s="8" t="s">
        <v>5</v>
      </c>
      <c r="H7" s="117"/>
      <c r="I7" s="117"/>
      <c r="J7" s="117"/>
      <c r="K7" s="117"/>
      <c r="L7" s="117"/>
      <c r="M7" s="117"/>
      <c r="N7" s="118"/>
      <c r="O7" s="12"/>
    </row>
    <row r="8" spans="1:24" ht="19.5" thickBot="1">
      <c r="A8" s="5"/>
      <c r="B8" s="113"/>
      <c r="C8" s="216"/>
      <c r="D8" s="217"/>
      <c r="E8" s="9">
        <f>IF(F8&gt;0,G8/F8,0)</f>
        <v>0</v>
      </c>
      <c r="F8" s="10">
        <f>SUM(F15:F16,F21:F22,F27:F28,F33:F34,L15:L15,L21:L21,L27:L27,L33:L33)</f>
        <v>0</v>
      </c>
      <c r="G8" s="11">
        <f>IF(SUM(G15:G16,G21:G22,G27:G28,G33:G34,M15:M15,M21:M21,M27:M27,M33:M33)&gt;0,SUM(G15:G16,G21:G22,G27:G28,G33:G34,M15:M15,M21:M21,M27:M27,M33:M33),0)</f>
        <v>0</v>
      </c>
      <c r="H8" s="119"/>
      <c r="I8" s="119"/>
      <c r="J8" s="119"/>
      <c r="K8" s="119"/>
      <c r="L8" s="119"/>
      <c r="M8" s="119"/>
      <c r="N8" s="120"/>
      <c r="O8" s="12"/>
      <c r="P8" s="73" t="s">
        <v>6</v>
      </c>
      <c r="Q8" s="74"/>
      <c r="R8" s="74"/>
      <c r="S8" s="75"/>
      <c r="T8" s="75"/>
      <c r="U8" s="75"/>
    </row>
    <row r="9" spans="1:24" ht="18.75">
      <c r="A9" s="5"/>
      <c r="B9" s="113"/>
      <c r="C9" s="122"/>
      <c r="D9" s="122"/>
      <c r="E9" s="123"/>
      <c r="F9" s="124"/>
      <c r="G9" s="124"/>
      <c r="H9" s="119"/>
      <c r="I9" s="119"/>
      <c r="J9" s="119"/>
      <c r="K9" s="119"/>
      <c r="L9" s="119"/>
      <c r="M9" s="119"/>
      <c r="N9" s="120"/>
      <c r="O9" s="12"/>
      <c r="P9" s="76"/>
      <c r="Q9" s="75"/>
      <c r="R9" s="75"/>
      <c r="S9" s="75"/>
      <c r="T9" s="75"/>
      <c r="U9" s="75"/>
    </row>
    <row r="10" spans="1:24" ht="46.5" customHeight="1">
      <c r="A10" s="5"/>
      <c r="B10" s="113"/>
      <c r="C10" s="208" t="s">
        <v>7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125"/>
      <c r="O10" s="12"/>
      <c r="P10" s="76"/>
      <c r="Q10" s="75"/>
      <c r="R10" s="75"/>
      <c r="S10" s="75"/>
      <c r="T10" s="75"/>
      <c r="U10" s="75"/>
    </row>
    <row r="11" spans="1:24" ht="9.75" customHeight="1" thickBot="1">
      <c r="A11" s="5"/>
      <c r="B11" s="113"/>
      <c r="C11" s="126"/>
      <c r="D11" s="127"/>
      <c r="E11" s="127"/>
      <c r="F11" s="127"/>
      <c r="G11" s="127"/>
      <c r="H11" s="115"/>
      <c r="I11" s="115"/>
      <c r="J11" s="115"/>
      <c r="K11" s="115"/>
      <c r="L11" s="115"/>
      <c r="M11" s="115"/>
      <c r="N11" s="125"/>
      <c r="O11" s="12"/>
      <c r="P11" s="76"/>
      <c r="Q11" s="75"/>
      <c r="R11" s="75"/>
      <c r="S11" s="75"/>
      <c r="T11" s="75"/>
      <c r="U11" s="75"/>
    </row>
    <row r="12" spans="1:24" ht="18.75">
      <c r="A12" s="5"/>
      <c r="B12" s="113"/>
      <c r="C12" s="221" t="s">
        <v>8</v>
      </c>
      <c r="D12" s="222"/>
      <c r="E12" s="222"/>
      <c r="F12" s="222"/>
      <c r="G12" s="223"/>
      <c r="H12" s="115"/>
      <c r="I12" s="218" t="s">
        <v>9</v>
      </c>
      <c r="J12" s="219"/>
      <c r="K12" s="219"/>
      <c r="L12" s="219"/>
      <c r="M12" s="220"/>
      <c r="N12" s="116"/>
      <c r="O12" s="12"/>
      <c r="P12" s="95" t="s">
        <v>8</v>
      </c>
      <c r="Q12" s="78"/>
      <c r="R12" s="78"/>
      <c r="S12" s="78"/>
      <c r="T12" s="78"/>
      <c r="U12" s="79"/>
    </row>
    <row r="13" spans="1:24" ht="16.5" thickBot="1">
      <c r="A13" s="5"/>
      <c r="B13" s="113"/>
      <c r="C13" s="224" t="s">
        <v>10</v>
      </c>
      <c r="D13" s="225"/>
      <c r="E13" s="225"/>
      <c r="F13" s="225"/>
      <c r="G13" s="226"/>
      <c r="H13" s="127"/>
      <c r="I13" s="210"/>
      <c r="J13" s="211"/>
      <c r="K13" s="211"/>
      <c r="L13" s="211"/>
      <c r="M13" s="212"/>
      <c r="N13" s="138"/>
      <c r="O13" s="12"/>
      <c r="P13" s="96" t="s">
        <v>10</v>
      </c>
      <c r="Q13" s="81"/>
      <c r="R13" s="81"/>
      <c r="S13" s="81"/>
      <c r="T13" s="81"/>
      <c r="U13" s="82"/>
      <c r="V13" s="104" t="s">
        <v>45</v>
      </c>
    </row>
    <row r="14" spans="1:24" ht="44.25" customHeight="1">
      <c r="A14" s="5"/>
      <c r="B14" s="113"/>
      <c r="C14" s="13" t="s">
        <v>11</v>
      </c>
      <c r="D14" s="181" t="s">
        <v>12</v>
      </c>
      <c r="E14" s="181"/>
      <c r="F14" s="14" t="s">
        <v>4</v>
      </c>
      <c r="G14" s="15" t="s">
        <v>5</v>
      </c>
      <c r="H14" s="128"/>
      <c r="I14" s="98" t="s">
        <v>11</v>
      </c>
      <c r="J14" s="213" t="s">
        <v>13</v>
      </c>
      <c r="K14" s="213"/>
      <c r="L14" s="16" t="s">
        <v>4</v>
      </c>
      <c r="M14" s="17" t="s">
        <v>5</v>
      </c>
      <c r="N14" s="134"/>
      <c r="O14" s="12"/>
      <c r="P14" s="96"/>
      <c r="Q14" s="83" t="s">
        <v>14</v>
      </c>
      <c r="R14" s="83"/>
      <c r="S14" s="81" t="s">
        <v>4</v>
      </c>
      <c r="T14" s="84" t="s">
        <v>5</v>
      </c>
      <c r="U14" s="82" t="s">
        <v>3</v>
      </c>
      <c r="V14" s="104"/>
      <c r="X14" s="19"/>
    </row>
    <row r="15" spans="1:24" ht="26.25" thickBot="1">
      <c r="A15" s="5"/>
      <c r="B15" s="113"/>
      <c r="C15" s="20" t="s">
        <v>15</v>
      </c>
      <c r="D15" s="148">
        <v>0</v>
      </c>
      <c r="E15" s="148"/>
      <c r="F15" s="21">
        <f>D15*S15</f>
        <v>0</v>
      </c>
      <c r="G15" s="22">
        <f>D15*T15</f>
        <v>0</v>
      </c>
      <c r="H15" s="128"/>
      <c r="I15" s="99" t="s">
        <v>16</v>
      </c>
      <c r="J15" s="154">
        <v>0</v>
      </c>
      <c r="K15" s="154"/>
      <c r="L15" s="23">
        <f>J15*S41</f>
        <v>0</v>
      </c>
      <c r="M15" s="24">
        <f>J15*T41</f>
        <v>0</v>
      </c>
      <c r="N15" s="134"/>
      <c r="O15" s="12"/>
      <c r="P15" s="96" t="s">
        <v>15</v>
      </c>
      <c r="Q15" s="81">
        <v>1</v>
      </c>
      <c r="R15" s="81"/>
      <c r="S15" s="84">
        <v>36</v>
      </c>
      <c r="T15" s="85">
        <v>1694</v>
      </c>
      <c r="U15" s="82">
        <f>T15/S15</f>
        <v>47.055555555555557</v>
      </c>
      <c r="V15" s="105">
        <f>T15*2</f>
        <v>3388</v>
      </c>
    </row>
    <row r="16" spans="1:24" ht="19.5" thickBot="1">
      <c r="A16" s="5"/>
      <c r="B16" s="113"/>
      <c r="C16" s="25" t="s">
        <v>17</v>
      </c>
      <c r="D16" s="154">
        <v>0</v>
      </c>
      <c r="E16" s="154"/>
      <c r="F16" s="26">
        <f>D16*S16</f>
        <v>0</v>
      </c>
      <c r="G16" s="27">
        <f>D16*T16</f>
        <v>0</v>
      </c>
      <c r="H16" s="128"/>
      <c r="I16" s="135"/>
      <c r="J16" s="136"/>
      <c r="K16" s="136"/>
      <c r="L16" s="137"/>
      <c r="M16" s="137"/>
      <c r="N16" s="134"/>
      <c r="O16" s="12"/>
      <c r="P16" s="97" t="s">
        <v>17</v>
      </c>
      <c r="Q16" s="87">
        <v>1</v>
      </c>
      <c r="R16" s="87"/>
      <c r="S16" s="88">
        <v>65</v>
      </c>
      <c r="T16" s="89">
        <v>1421</v>
      </c>
      <c r="U16" s="90">
        <f>T16/S16</f>
        <v>21.861538461538462</v>
      </c>
      <c r="V16" s="105">
        <f>T16*2</f>
        <v>2842</v>
      </c>
    </row>
    <row r="17" spans="1:22" ht="16.5" thickBot="1">
      <c r="A17" s="5"/>
      <c r="B17" s="113"/>
      <c r="C17" s="114"/>
      <c r="D17" s="133"/>
      <c r="E17" s="133"/>
      <c r="F17" s="128"/>
      <c r="G17" s="128"/>
      <c r="H17" s="128"/>
      <c r="I17" s="115"/>
      <c r="J17" s="115"/>
      <c r="K17" s="115"/>
      <c r="L17" s="115"/>
      <c r="M17" s="115"/>
      <c r="N17" s="134"/>
      <c r="O17" s="12"/>
      <c r="P17" s="75"/>
      <c r="Q17" s="75"/>
      <c r="R17" s="75"/>
      <c r="S17" s="91"/>
      <c r="T17" s="92"/>
      <c r="U17" s="75"/>
      <c r="V17" s="104"/>
    </row>
    <row r="18" spans="1:22" ht="18.75">
      <c r="A18" s="5"/>
      <c r="B18" s="113"/>
      <c r="C18" s="194" t="s">
        <v>18</v>
      </c>
      <c r="D18" s="195"/>
      <c r="E18" s="195"/>
      <c r="F18" s="195"/>
      <c r="G18" s="196"/>
      <c r="H18" s="115"/>
      <c r="I18" s="182" t="s">
        <v>19</v>
      </c>
      <c r="J18" s="157"/>
      <c r="K18" s="157"/>
      <c r="L18" s="157"/>
      <c r="M18" s="158"/>
      <c r="N18" s="116"/>
      <c r="O18" s="12"/>
      <c r="P18" s="95" t="s">
        <v>18</v>
      </c>
      <c r="Q18" s="78"/>
      <c r="R18" s="78"/>
      <c r="S18" s="78"/>
      <c r="T18" s="78"/>
      <c r="U18" s="79"/>
      <c r="V18" s="104"/>
    </row>
    <row r="19" spans="1:22" ht="40.5" customHeight="1" thickBot="1">
      <c r="A19" s="5"/>
      <c r="B19" s="113"/>
      <c r="C19" s="197" t="s">
        <v>20</v>
      </c>
      <c r="D19" s="198"/>
      <c r="E19" s="198"/>
      <c r="F19" s="198"/>
      <c r="G19" s="199"/>
      <c r="H19" s="129"/>
      <c r="I19" s="183" t="s">
        <v>50</v>
      </c>
      <c r="J19" s="184"/>
      <c r="K19" s="184"/>
      <c r="L19" s="184"/>
      <c r="M19" s="185"/>
      <c r="N19" s="139"/>
      <c r="O19" s="12"/>
      <c r="P19" s="96" t="s">
        <v>22</v>
      </c>
      <c r="Q19" s="81"/>
      <c r="R19" s="81"/>
      <c r="S19" s="81"/>
      <c r="T19" s="81"/>
      <c r="U19" s="82"/>
      <c r="V19" s="104"/>
    </row>
    <row r="20" spans="1:22" ht="32.25" customHeight="1">
      <c r="A20" s="5"/>
      <c r="B20" s="113"/>
      <c r="C20" s="28" t="s">
        <v>11</v>
      </c>
      <c r="D20" s="200" t="s">
        <v>23</v>
      </c>
      <c r="E20" s="201"/>
      <c r="F20" s="29" t="s">
        <v>4</v>
      </c>
      <c r="G20" s="30" t="s">
        <v>5</v>
      </c>
      <c r="H20" s="128"/>
      <c r="I20" s="31" t="s">
        <v>11</v>
      </c>
      <c r="J20" s="186" t="s">
        <v>24</v>
      </c>
      <c r="K20" s="187"/>
      <c r="L20" s="32" t="s">
        <v>4</v>
      </c>
      <c r="M20" s="33" t="s">
        <v>5</v>
      </c>
      <c r="N20" s="134"/>
      <c r="O20" s="12"/>
      <c r="P20" s="96"/>
      <c r="Q20" s="83" t="s">
        <v>25</v>
      </c>
      <c r="R20" s="81"/>
      <c r="S20" s="84" t="s">
        <v>4</v>
      </c>
      <c r="T20" s="84" t="s">
        <v>5</v>
      </c>
      <c r="U20" s="82"/>
      <c r="V20" s="104"/>
    </row>
    <row r="21" spans="1:22" ht="26.25" thickBot="1">
      <c r="A21" s="5"/>
      <c r="B21" s="113"/>
      <c r="C21" s="34" t="s">
        <v>15</v>
      </c>
      <c r="D21" s="148">
        <v>0</v>
      </c>
      <c r="E21" s="148"/>
      <c r="F21" s="35">
        <f>D21*S21</f>
        <v>0</v>
      </c>
      <c r="G21" s="36">
        <f>D21*T21</f>
        <v>0</v>
      </c>
      <c r="H21" s="128"/>
      <c r="I21" s="37" t="s">
        <v>16</v>
      </c>
      <c r="J21" s="166">
        <v>0</v>
      </c>
      <c r="K21" s="167"/>
      <c r="L21" s="38">
        <f>J21*S47</f>
        <v>0</v>
      </c>
      <c r="M21" s="39">
        <f>J21*T47</f>
        <v>0</v>
      </c>
      <c r="N21" s="134"/>
      <c r="O21" s="12"/>
      <c r="P21" s="96" t="s">
        <v>15</v>
      </c>
      <c r="Q21" s="81">
        <v>1</v>
      </c>
      <c r="R21" s="81"/>
      <c r="S21" s="84">
        <v>25</v>
      </c>
      <c r="T21" s="84">
        <v>1673</v>
      </c>
      <c r="U21" s="82">
        <f>T21/S21</f>
        <v>66.92</v>
      </c>
      <c r="V21" s="105">
        <f>T21*2</f>
        <v>3346</v>
      </c>
    </row>
    <row r="22" spans="1:22" ht="16.5" thickBot="1">
      <c r="A22" s="5"/>
      <c r="B22" s="113"/>
      <c r="C22" s="40" t="s">
        <v>17</v>
      </c>
      <c r="D22" s="154">
        <v>0</v>
      </c>
      <c r="E22" s="154"/>
      <c r="F22" s="41">
        <f>D22*S22</f>
        <v>0</v>
      </c>
      <c r="G22" s="42">
        <f>D22*T22</f>
        <v>0</v>
      </c>
      <c r="H22" s="128"/>
      <c r="I22" s="115"/>
      <c r="J22" s="115"/>
      <c r="K22" s="115"/>
      <c r="L22" s="115"/>
      <c r="M22" s="115"/>
      <c r="N22" s="134"/>
      <c r="O22" s="12"/>
      <c r="P22" s="97" t="s">
        <v>17</v>
      </c>
      <c r="Q22" s="87">
        <v>1</v>
      </c>
      <c r="R22" s="87"/>
      <c r="S22" s="88">
        <v>22</v>
      </c>
      <c r="T22" s="88">
        <v>826</v>
      </c>
      <c r="U22" s="90">
        <f>T22/S22</f>
        <v>37.545454545454547</v>
      </c>
      <c r="V22" s="105">
        <f>T22*2</f>
        <v>1652</v>
      </c>
    </row>
    <row r="23" spans="1:22" ht="19.5" thickBot="1">
      <c r="A23" s="5"/>
      <c r="B23" s="113"/>
      <c r="C23" s="143"/>
      <c r="D23" s="136"/>
      <c r="E23" s="136"/>
      <c r="F23" s="137"/>
      <c r="G23" s="137"/>
      <c r="H23" s="128"/>
      <c r="I23" s="115"/>
      <c r="J23" s="115"/>
      <c r="K23" s="115"/>
      <c r="L23" s="115"/>
      <c r="M23" s="115"/>
      <c r="N23" s="134"/>
      <c r="O23" s="12"/>
      <c r="P23" s="75"/>
      <c r="Q23" s="75"/>
      <c r="R23" s="75"/>
      <c r="S23" s="91"/>
      <c r="T23" s="91"/>
      <c r="U23" s="75"/>
      <c r="V23" s="104"/>
    </row>
    <row r="24" spans="1:22" ht="18.75" customHeight="1">
      <c r="A24" s="5"/>
      <c r="B24" s="113"/>
      <c r="C24" s="156" t="s">
        <v>26</v>
      </c>
      <c r="D24" s="176"/>
      <c r="E24" s="176"/>
      <c r="F24" s="176"/>
      <c r="G24" s="177"/>
      <c r="H24" s="115"/>
      <c r="I24" s="188" t="s">
        <v>39</v>
      </c>
      <c r="J24" s="189"/>
      <c r="K24" s="189"/>
      <c r="L24" s="189"/>
      <c r="M24" s="190"/>
      <c r="N24" s="116"/>
      <c r="O24" s="12"/>
      <c r="P24" s="95" t="s">
        <v>26</v>
      </c>
      <c r="Q24" s="78"/>
      <c r="R24" s="78"/>
      <c r="S24" s="78"/>
      <c r="T24" s="78"/>
      <c r="U24" s="79"/>
      <c r="V24" s="104"/>
    </row>
    <row r="25" spans="1:22" ht="48.75" customHeight="1" thickBot="1">
      <c r="A25" s="5"/>
      <c r="B25" s="113"/>
      <c r="C25" s="178" t="s">
        <v>27</v>
      </c>
      <c r="D25" s="179"/>
      <c r="E25" s="179"/>
      <c r="F25" s="179"/>
      <c r="G25" s="180"/>
      <c r="H25" s="130"/>
      <c r="I25" s="191" t="s">
        <v>28</v>
      </c>
      <c r="J25" s="192"/>
      <c r="K25" s="192"/>
      <c r="L25" s="192"/>
      <c r="M25" s="193"/>
      <c r="N25" s="140"/>
      <c r="O25" s="12"/>
      <c r="P25" s="96" t="s">
        <v>27</v>
      </c>
      <c r="Q25" s="81"/>
      <c r="R25" s="81"/>
      <c r="S25" s="81"/>
      <c r="T25" s="81"/>
      <c r="U25" s="82"/>
      <c r="V25" s="104"/>
    </row>
    <row r="26" spans="1:22" ht="32.25" customHeight="1">
      <c r="A26" s="5"/>
      <c r="B26" s="113"/>
      <c r="C26" s="43" t="s">
        <v>11</v>
      </c>
      <c r="D26" s="149" t="s">
        <v>29</v>
      </c>
      <c r="E26" s="149"/>
      <c r="F26" s="44" t="s">
        <v>4</v>
      </c>
      <c r="G26" s="45" t="s">
        <v>5</v>
      </c>
      <c r="H26" s="128"/>
      <c r="I26" s="100" t="s">
        <v>11</v>
      </c>
      <c r="J26" s="202" t="s">
        <v>30</v>
      </c>
      <c r="K26" s="187"/>
      <c r="L26" s="46" t="s">
        <v>4</v>
      </c>
      <c r="M26" s="47" t="s">
        <v>5</v>
      </c>
      <c r="N26" s="134"/>
      <c r="O26" s="12"/>
      <c r="P26" s="96"/>
      <c r="Q26" s="83" t="s">
        <v>31</v>
      </c>
      <c r="R26" s="83"/>
      <c r="S26" s="84" t="s">
        <v>4</v>
      </c>
      <c r="T26" s="84" t="s">
        <v>5</v>
      </c>
      <c r="U26" s="82"/>
      <c r="V26" s="104"/>
    </row>
    <row r="27" spans="1:22" ht="26.25" thickBot="1">
      <c r="A27" s="5"/>
      <c r="B27" s="113"/>
      <c r="C27" s="48" t="s">
        <v>15</v>
      </c>
      <c r="D27" s="148">
        <v>0</v>
      </c>
      <c r="E27" s="148"/>
      <c r="F27" s="107">
        <f>D27*S27</f>
        <v>0</v>
      </c>
      <c r="G27" s="108">
        <f>D27*T27</f>
        <v>0</v>
      </c>
      <c r="H27" s="128"/>
      <c r="I27" s="101" t="s">
        <v>32</v>
      </c>
      <c r="J27" s="166">
        <v>0</v>
      </c>
      <c r="K27" s="167"/>
      <c r="L27" s="49">
        <f>J27*S52</f>
        <v>0</v>
      </c>
      <c r="M27" s="50">
        <f>J27*$T$52</f>
        <v>0</v>
      </c>
      <c r="N27" s="134"/>
      <c r="O27" s="12"/>
      <c r="P27" s="96" t="s">
        <v>15</v>
      </c>
      <c r="Q27" s="81">
        <v>1</v>
      </c>
      <c r="R27" s="81"/>
      <c r="S27" s="84">
        <v>39.999999999999972</v>
      </c>
      <c r="T27" s="84">
        <v>7425.0000000000018</v>
      </c>
      <c r="U27" s="82">
        <f>T27/S27</f>
        <v>185.62500000000017</v>
      </c>
      <c r="V27" s="105">
        <v>13400</v>
      </c>
    </row>
    <row r="28" spans="1:22" ht="16.5" thickBot="1">
      <c r="A28" s="5"/>
      <c r="B28" s="113"/>
      <c r="C28" s="51" t="s">
        <v>17</v>
      </c>
      <c r="D28" s="154">
        <v>0</v>
      </c>
      <c r="E28" s="154"/>
      <c r="F28" s="52">
        <f>D28*S28</f>
        <v>0</v>
      </c>
      <c r="G28" s="53">
        <f>D28*T28</f>
        <v>0</v>
      </c>
      <c r="H28" s="128"/>
      <c r="I28" s="115"/>
      <c r="J28" s="115"/>
      <c r="K28" s="115"/>
      <c r="L28" s="115"/>
      <c r="M28" s="115"/>
      <c r="N28" s="134"/>
      <c r="O28" s="12"/>
      <c r="P28" s="97" t="s">
        <v>17</v>
      </c>
      <c r="Q28" s="87">
        <v>1</v>
      </c>
      <c r="R28" s="87"/>
      <c r="S28" s="88">
        <v>35</v>
      </c>
      <c r="T28" s="88">
        <v>7425.0000000000009</v>
      </c>
      <c r="U28" s="90">
        <f>T28/S28</f>
        <v>212.14285714285717</v>
      </c>
      <c r="V28" s="105">
        <v>13400</v>
      </c>
    </row>
    <row r="29" spans="1:22" ht="19.5" thickBot="1">
      <c r="A29" s="5"/>
      <c r="B29" s="113"/>
      <c r="C29" s="143"/>
      <c r="D29" s="136"/>
      <c r="E29" s="136"/>
      <c r="F29" s="137"/>
      <c r="G29" s="137"/>
      <c r="H29" s="128"/>
      <c r="I29" s="115"/>
      <c r="J29" s="115"/>
      <c r="K29" s="115"/>
      <c r="L29" s="115"/>
      <c r="M29" s="115"/>
      <c r="N29" s="134"/>
      <c r="O29" s="12"/>
      <c r="P29" s="75"/>
      <c r="Q29" s="75"/>
      <c r="R29" s="75"/>
      <c r="S29" s="91"/>
      <c r="T29" s="91"/>
      <c r="U29" s="75"/>
      <c r="V29" s="104"/>
    </row>
    <row r="30" spans="1:22" ht="18.75">
      <c r="A30" s="5"/>
      <c r="B30" s="113"/>
      <c r="C30" s="173" t="s">
        <v>33</v>
      </c>
      <c r="D30" s="174"/>
      <c r="E30" s="174"/>
      <c r="F30" s="174"/>
      <c r="G30" s="175"/>
      <c r="H30" s="114"/>
      <c r="I30" s="156" t="s">
        <v>34</v>
      </c>
      <c r="J30" s="157"/>
      <c r="K30" s="157"/>
      <c r="L30" s="157"/>
      <c r="M30" s="158"/>
      <c r="N30" s="125"/>
      <c r="O30" s="12"/>
      <c r="P30" s="95" t="s">
        <v>33</v>
      </c>
      <c r="Q30" s="78"/>
      <c r="R30" s="78"/>
      <c r="S30" s="78"/>
      <c r="T30" s="78"/>
      <c r="U30" s="79"/>
      <c r="V30" s="104"/>
    </row>
    <row r="31" spans="1:22" ht="30" customHeight="1" thickBot="1">
      <c r="A31" s="5"/>
      <c r="B31" s="113"/>
      <c r="C31" s="170" t="s">
        <v>35</v>
      </c>
      <c r="D31" s="171"/>
      <c r="E31" s="171"/>
      <c r="F31" s="171"/>
      <c r="G31" s="172"/>
      <c r="H31" s="130"/>
      <c r="I31" s="159" t="s">
        <v>36</v>
      </c>
      <c r="J31" s="160"/>
      <c r="K31" s="160"/>
      <c r="L31" s="160"/>
      <c r="M31" s="161"/>
      <c r="N31" s="140"/>
      <c r="O31" s="12"/>
      <c r="P31" s="96" t="s">
        <v>35</v>
      </c>
      <c r="Q31" s="81"/>
      <c r="R31" s="81"/>
      <c r="S31" s="81"/>
      <c r="T31" s="81"/>
      <c r="U31" s="82"/>
      <c r="V31" s="104"/>
    </row>
    <row r="32" spans="1:22" ht="27.75" customHeight="1">
      <c r="A32" s="5"/>
      <c r="B32" s="113"/>
      <c r="C32" s="54" t="s">
        <v>11</v>
      </c>
      <c r="D32" s="155" t="s">
        <v>37</v>
      </c>
      <c r="E32" s="155"/>
      <c r="F32" s="55" t="s">
        <v>4</v>
      </c>
      <c r="G32" s="56" t="s">
        <v>5</v>
      </c>
      <c r="H32" s="131"/>
      <c r="I32" s="102" t="s">
        <v>11</v>
      </c>
      <c r="J32" s="168" t="s">
        <v>30</v>
      </c>
      <c r="K32" s="169"/>
      <c r="L32" s="44" t="s">
        <v>4</v>
      </c>
      <c r="M32" s="57" t="s">
        <v>5</v>
      </c>
      <c r="N32" s="141"/>
      <c r="O32" s="12"/>
      <c r="P32" s="96"/>
      <c r="Q32" s="83" t="s">
        <v>37</v>
      </c>
      <c r="R32" s="83"/>
      <c r="S32" s="84" t="s">
        <v>4</v>
      </c>
      <c r="T32" s="84" t="s">
        <v>5</v>
      </c>
      <c r="U32" s="82"/>
      <c r="V32" s="104"/>
    </row>
    <row r="33" spans="1:22" ht="15.75" customHeight="1">
      <c r="A33" s="5"/>
      <c r="B33" s="113"/>
      <c r="C33" s="58" t="s">
        <v>15</v>
      </c>
      <c r="D33" s="148">
        <v>0</v>
      </c>
      <c r="E33" s="148"/>
      <c r="F33" s="59">
        <f>D33*S33</f>
        <v>0</v>
      </c>
      <c r="G33" s="60">
        <f>D33*T33</f>
        <v>0</v>
      </c>
      <c r="H33" s="128"/>
      <c r="I33" s="150" t="s">
        <v>32</v>
      </c>
      <c r="J33" s="148">
        <v>0</v>
      </c>
      <c r="K33" s="152"/>
      <c r="L33" s="162">
        <f>J33*S57</f>
        <v>0</v>
      </c>
      <c r="M33" s="164">
        <f>J33*T57</f>
        <v>0</v>
      </c>
      <c r="N33" s="134"/>
      <c r="O33" s="12"/>
      <c r="P33" s="96" t="s">
        <v>15</v>
      </c>
      <c r="Q33" s="81">
        <v>1</v>
      </c>
      <c r="R33" s="81"/>
      <c r="S33" s="84">
        <v>111</v>
      </c>
      <c r="T33" s="84">
        <v>151</v>
      </c>
      <c r="U33" s="82">
        <f>T33/S33</f>
        <v>1.3603603603603605</v>
      </c>
      <c r="V33" s="105">
        <f>T33*2</f>
        <v>302</v>
      </c>
    </row>
    <row r="34" spans="1:22" ht="16.5" thickBot="1">
      <c r="A34" s="5"/>
      <c r="B34" s="113"/>
      <c r="C34" s="61" t="s">
        <v>17</v>
      </c>
      <c r="D34" s="154">
        <v>0</v>
      </c>
      <c r="E34" s="154"/>
      <c r="F34" s="62">
        <f>D34*S34</f>
        <v>0</v>
      </c>
      <c r="G34" s="63">
        <f>D34*T34</f>
        <v>0</v>
      </c>
      <c r="H34" s="128"/>
      <c r="I34" s="151"/>
      <c r="J34" s="153"/>
      <c r="K34" s="153"/>
      <c r="L34" s="163"/>
      <c r="M34" s="165"/>
      <c r="N34" s="134"/>
      <c r="O34" s="12"/>
      <c r="P34" s="97" t="s">
        <v>17</v>
      </c>
      <c r="Q34" s="87">
        <v>1</v>
      </c>
      <c r="R34" s="87"/>
      <c r="S34" s="88">
        <v>155</v>
      </c>
      <c r="T34" s="88">
        <v>226</v>
      </c>
      <c r="U34" s="90">
        <f>T34/S34</f>
        <v>1.4580645161290322</v>
      </c>
      <c r="V34" s="105">
        <f>T34*2</f>
        <v>452</v>
      </c>
    </row>
    <row r="35" spans="1:22" ht="16.5" thickBot="1">
      <c r="A35" s="5"/>
      <c r="B35" s="113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34"/>
      <c r="O35" s="12"/>
      <c r="P35" s="93"/>
      <c r="Q35" s="93"/>
      <c r="R35" s="93"/>
      <c r="S35" s="94"/>
      <c r="T35" s="94"/>
      <c r="U35" s="93"/>
      <c r="V35" s="104"/>
    </row>
    <row r="36" spans="1:22" ht="18.75">
      <c r="A36" s="5"/>
      <c r="B36" s="113"/>
      <c r="C36" s="128"/>
      <c r="D36" s="128"/>
      <c r="E36" s="128"/>
      <c r="F36" s="128"/>
      <c r="G36" s="128"/>
      <c r="H36" s="128"/>
      <c r="I36" s="188" t="s">
        <v>40</v>
      </c>
      <c r="J36" s="189"/>
      <c r="K36" s="189"/>
      <c r="L36" s="189"/>
      <c r="M36" s="190"/>
      <c r="N36" s="134"/>
      <c r="O36" s="12"/>
      <c r="P36" s="93"/>
      <c r="Q36" s="93"/>
      <c r="R36" s="93"/>
      <c r="S36" s="94"/>
      <c r="T36" s="94"/>
      <c r="U36" s="93"/>
      <c r="V36" s="104"/>
    </row>
    <row r="37" spans="1:22" ht="35.25" customHeight="1" thickBot="1">
      <c r="A37" s="5"/>
      <c r="B37" s="113"/>
      <c r="C37" s="128"/>
      <c r="D37" s="128"/>
      <c r="E37" s="128"/>
      <c r="F37" s="128"/>
      <c r="G37" s="128"/>
      <c r="H37" s="128"/>
      <c r="I37" s="191" t="s">
        <v>48</v>
      </c>
      <c r="J37" s="192"/>
      <c r="K37" s="192"/>
      <c r="L37" s="192"/>
      <c r="M37" s="193"/>
      <c r="N37" s="134"/>
      <c r="O37" s="12"/>
      <c r="P37" s="93"/>
      <c r="Q37" s="93"/>
      <c r="R37" s="93"/>
      <c r="S37" s="94"/>
      <c r="T37" s="94"/>
      <c r="U37" s="93"/>
      <c r="V37" s="105">
        <f t="shared" ref="V37:V38" si="0">T37*2</f>
        <v>0</v>
      </c>
    </row>
    <row r="38" spans="1:22" ht="15.75">
      <c r="A38" s="5"/>
      <c r="B38" s="113"/>
      <c r="C38" s="128"/>
      <c r="D38" s="128"/>
      <c r="E38" s="128"/>
      <c r="F38" s="128"/>
      <c r="G38" s="128"/>
      <c r="H38" s="128"/>
      <c r="I38" s="100" t="s">
        <v>11</v>
      </c>
      <c r="J38" s="202" t="s">
        <v>30</v>
      </c>
      <c r="K38" s="187"/>
      <c r="L38" s="46" t="s">
        <v>4</v>
      </c>
      <c r="M38" s="47" t="s">
        <v>5</v>
      </c>
      <c r="N38" s="134"/>
      <c r="O38" s="12"/>
      <c r="P38" s="95" t="s">
        <v>9</v>
      </c>
      <c r="Q38" s="78"/>
      <c r="R38" s="78"/>
      <c r="S38" s="78"/>
      <c r="T38" s="78"/>
      <c r="U38" s="79"/>
      <c r="V38" s="105">
        <f t="shared" si="0"/>
        <v>0</v>
      </c>
    </row>
    <row r="39" spans="1:22" ht="26.25" thickBot="1">
      <c r="A39" s="5"/>
      <c r="B39" s="113"/>
      <c r="C39" s="128"/>
      <c r="D39" s="128"/>
      <c r="E39" s="128"/>
      <c r="F39" s="128"/>
      <c r="G39" s="128"/>
      <c r="H39" s="128"/>
      <c r="I39" s="101" t="s">
        <v>32</v>
      </c>
      <c r="J39" s="166">
        <v>0</v>
      </c>
      <c r="K39" s="167"/>
      <c r="L39" s="49">
        <f>S52*J39</f>
        <v>0</v>
      </c>
      <c r="M39" s="50">
        <f>J39*$T$52</f>
        <v>0</v>
      </c>
      <c r="N39" s="134"/>
      <c r="O39" s="12"/>
      <c r="P39" s="96"/>
      <c r="Q39" s="81"/>
      <c r="R39" s="81"/>
      <c r="S39" s="81"/>
      <c r="T39" s="81"/>
      <c r="U39" s="82"/>
      <c r="V39" s="104"/>
    </row>
    <row r="40" spans="1:22" ht="16.5" thickBot="1">
      <c r="A40" s="5"/>
      <c r="B40" s="121"/>
      <c r="C40" s="144"/>
      <c r="D40" s="144"/>
      <c r="E40" s="144"/>
      <c r="F40" s="145"/>
      <c r="G40" s="145"/>
      <c r="H40" s="132"/>
      <c r="I40" s="132"/>
      <c r="J40" s="132"/>
      <c r="K40" s="132"/>
      <c r="L40" s="132"/>
      <c r="M40" s="132"/>
      <c r="N40" s="142"/>
      <c r="O40" s="12"/>
      <c r="P40" s="96"/>
      <c r="Q40" s="83" t="s">
        <v>13</v>
      </c>
      <c r="R40" s="83"/>
      <c r="S40" s="84" t="s">
        <v>4</v>
      </c>
      <c r="T40" s="84" t="s">
        <v>5</v>
      </c>
      <c r="U40" s="82"/>
      <c r="V40" s="104"/>
    </row>
    <row r="41" spans="1:22" ht="16.5" customHeight="1" thickBot="1">
      <c r="A41" s="64"/>
      <c r="B41" s="65"/>
      <c r="C41" s="65"/>
      <c r="D41" s="65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147"/>
      <c r="P41" s="97" t="s">
        <v>46</v>
      </c>
      <c r="Q41" s="87">
        <v>1</v>
      </c>
      <c r="R41" s="87"/>
      <c r="S41" s="106">
        <v>648</v>
      </c>
      <c r="T41" s="87">
        <v>12025</v>
      </c>
      <c r="U41" s="90">
        <f>T41/S41</f>
        <v>18.557098765432098</v>
      </c>
      <c r="V41" s="105">
        <f>T41*2</f>
        <v>24050</v>
      </c>
    </row>
    <row r="42" spans="1:22" ht="15.75" customHeight="1">
      <c r="H42" s="68"/>
      <c r="I42" s="68"/>
      <c r="J42" s="68"/>
      <c r="K42" s="68"/>
      <c r="L42" s="68"/>
      <c r="M42" s="68"/>
      <c r="N42" s="68"/>
      <c r="P42" s="93"/>
      <c r="Q42" s="93"/>
      <c r="R42" s="93"/>
      <c r="S42" s="93"/>
      <c r="T42" s="93"/>
      <c r="U42" s="93"/>
      <c r="V42" s="104"/>
    </row>
    <row r="43" spans="1:22" ht="16.5" thickBot="1">
      <c r="H43" s="69"/>
      <c r="I43" s="69"/>
      <c r="J43" s="69"/>
      <c r="K43" s="69"/>
      <c r="L43" s="69"/>
      <c r="M43" s="69"/>
      <c r="N43" s="69"/>
      <c r="P43" s="93"/>
      <c r="Q43" s="93"/>
      <c r="R43" s="93"/>
      <c r="S43" s="94"/>
      <c r="T43" s="94"/>
      <c r="U43" s="93"/>
      <c r="V43" s="104"/>
    </row>
    <row r="44" spans="1:22">
      <c r="P44" s="77" t="s">
        <v>19</v>
      </c>
      <c r="Q44" s="78"/>
      <c r="R44" s="78"/>
      <c r="S44" s="78"/>
      <c r="T44" s="78"/>
      <c r="U44" s="79"/>
      <c r="V44" s="104"/>
    </row>
    <row r="45" spans="1:22" ht="33" customHeight="1">
      <c r="H45" s="70"/>
      <c r="M45" s="70"/>
      <c r="N45" s="70"/>
      <c r="P45" s="80" t="s">
        <v>21</v>
      </c>
      <c r="Q45" s="81"/>
      <c r="R45" s="81"/>
      <c r="S45" s="81"/>
      <c r="T45" s="81"/>
      <c r="U45" s="82"/>
      <c r="V45" s="104"/>
    </row>
    <row r="46" spans="1:22" ht="32.25" customHeight="1">
      <c r="H46" s="69"/>
      <c r="I46" s="69"/>
      <c r="J46" s="69"/>
      <c r="K46" s="69"/>
      <c r="L46" s="69"/>
      <c r="M46" s="69"/>
      <c r="N46" s="69"/>
      <c r="P46" s="80"/>
      <c r="Q46" s="83" t="s">
        <v>38</v>
      </c>
      <c r="R46" s="83"/>
      <c r="S46" s="84" t="s">
        <v>4</v>
      </c>
      <c r="T46" s="84" t="s">
        <v>5</v>
      </c>
      <c r="U46" s="82"/>
      <c r="V46" s="104"/>
    </row>
    <row r="47" spans="1:22" ht="16.5" thickBot="1">
      <c r="H47" s="69"/>
      <c r="I47" s="69"/>
      <c r="J47" s="69"/>
      <c r="K47" s="69"/>
      <c r="L47" s="69"/>
      <c r="M47" s="69"/>
      <c r="N47" s="69"/>
      <c r="P47" s="86" t="s">
        <v>15</v>
      </c>
      <c r="Q47" s="87">
        <v>1</v>
      </c>
      <c r="R47" s="87"/>
      <c r="S47" s="88">
        <v>400</v>
      </c>
      <c r="T47" s="88">
        <v>2542</v>
      </c>
      <c r="U47" s="90">
        <f>T47/S47</f>
        <v>6.3550000000000004</v>
      </c>
      <c r="V47" s="105">
        <f t="shared" ref="V47" si="1">T47*2</f>
        <v>5084</v>
      </c>
    </row>
    <row r="48" spans="1:22" ht="16.5" thickBot="1">
      <c r="H48" s="69"/>
      <c r="I48" s="69"/>
      <c r="J48" s="69"/>
      <c r="K48" s="69"/>
      <c r="L48" s="69"/>
      <c r="M48" s="69"/>
      <c r="N48" s="69"/>
      <c r="P48" s="75"/>
      <c r="Q48" s="75"/>
      <c r="R48" s="75"/>
      <c r="S48" s="91"/>
      <c r="T48" s="91"/>
      <c r="U48" s="75"/>
      <c r="V48" s="105"/>
    </row>
    <row r="49" spans="8:22">
      <c r="H49" s="1"/>
      <c r="I49" s="1"/>
      <c r="J49" s="1"/>
      <c r="K49" s="1"/>
      <c r="L49" s="1"/>
      <c r="M49" s="1"/>
      <c r="N49" s="1"/>
      <c r="P49" s="77" t="s">
        <v>49</v>
      </c>
      <c r="Q49" s="78"/>
      <c r="R49" s="78"/>
      <c r="S49" s="78"/>
      <c r="T49" s="78"/>
      <c r="U49" s="79"/>
      <c r="V49" s="104"/>
    </row>
    <row r="50" spans="8:22" ht="15.75">
      <c r="H50" s="71"/>
      <c r="I50" s="71"/>
      <c r="J50" s="71"/>
      <c r="K50" s="71"/>
      <c r="L50" s="71"/>
      <c r="M50" s="71"/>
      <c r="N50" s="71"/>
      <c r="P50" s="80" t="s">
        <v>28</v>
      </c>
      <c r="Q50" s="81"/>
      <c r="R50" s="81"/>
      <c r="S50" s="81"/>
      <c r="T50" s="81"/>
      <c r="U50" s="82"/>
      <c r="V50" s="104"/>
    </row>
    <row r="51" spans="8:22" ht="15" customHeight="1">
      <c r="H51" s="69"/>
      <c r="I51" s="69"/>
      <c r="J51" s="69"/>
      <c r="K51" s="69"/>
      <c r="L51" s="69"/>
      <c r="M51" s="69"/>
      <c r="N51" s="69"/>
      <c r="P51" s="80"/>
      <c r="Q51" s="83" t="s">
        <v>30</v>
      </c>
      <c r="R51" s="83"/>
      <c r="S51" s="84" t="s">
        <v>4</v>
      </c>
      <c r="T51" s="84" t="s">
        <v>5</v>
      </c>
      <c r="U51" s="82"/>
      <c r="V51" s="104"/>
    </row>
    <row r="52" spans="8:22" ht="16.5" thickBot="1">
      <c r="H52" s="69"/>
      <c r="I52" s="69"/>
      <c r="J52" s="69"/>
      <c r="K52" s="69"/>
      <c r="L52" s="69"/>
      <c r="M52" s="69"/>
      <c r="N52" s="69"/>
      <c r="P52" s="86" t="s">
        <v>15</v>
      </c>
      <c r="Q52" s="87">
        <v>1</v>
      </c>
      <c r="R52" s="87"/>
      <c r="S52" s="88">
        <v>2378</v>
      </c>
      <c r="T52" s="88">
        <f>V52*0.5</f>
        <v>9412</v>
      </c>
      <c r="U52" s="90">
        <f>T52/S52</f>
        <v>3.9579478553406222</v>
      </c>
      <c r="V52" s="105">
        <v>18824</v>
      </c>
    </row>
    <row r="53" spans="8:22" ht="16.5" thickBot="1">
      <c r="H53" s="69"/>
      <c r="I53" s="69"/>
      <c r="J53" s="69"/>
      <c r="K53" s="69"/>
      <c r="L53" s="69"/>
      <c r="M53" s="69"/>
      <c r="N53" s="69"/>
      <c r="P53" s="75"/>
      <c r="Q53" s="75"/>
      <c r="R53" s="75"/>
      <c r="S53" s="91"/>
      <c r="T53" s="91"/>
      <c r="U53" s="75"/>
      <c r="V53" s="105"/>
    </row>
    <row r="54" spans="8:22">
      <c r="H54" s="1"/>
      <c r="I54" s="1"/>
      <c r="J54" s="1"/>
      <c r="K54" s="1"/>
      <c r="L54" s="1"/>
      <c r="M54" s="1"/>
      <c r="N54" s="1"/>
      <c r="P54" s="77" t="s">
        <v>47</v>
      </c>
      <c r="Q54" s="78"/>
      <c r="R54" s="78"/>
      <c r="S54" s="78"/>
      <c r="T54" s="78"/>
      <c r="U54" s="79"/>
      <c r="V54" s="105"/>
    </row>
    <row r="55" spans="8:22" ht="15.75">
      <c r="H55" s="71"/>
      <c r="I55" s="71"/>
      <c r="J55" s="71"/>
      <c r="K55" s="71"/>
      <c r="L55" s="71"/>
      <c r="M55" s="71"/>
      <c r="N55" s="71"/>
      <c r="P55" s="80" t="s">
        <v>36</v>
      </c>
      <c r="Q55" s="81"/>
      <c r="R55" s="81"/>
      <c r="S55" s="81"/>
      <c r="T55" s="81"/>
      <c r="U55" s="82"/>
      <c r="V55" s="104"/>
    </row>
    <row r="56" spans="8:22" ht="15" customHeight="1">
      <c r="H56" s="72"/>
      <c r="I56" s="72"/>
      <c r="J56" s="72"/>
      <c r="K56" s="72"/>
      <c r="L56" s="72"/>
      <c r="M56" s="72"/>
      <c r="N56" s="72"/>
      <c r="P56" s="80"/>
      <c r="Q56" s="83" t="s">
        <v>30</v>
      </c>
      <c r="R56" s="83"/>
      <c r="S56" s="84" t="s">
        <v>4</v>
      </c>
      <c r="T56" s="84" t="s">
        <v>5</v>
      </c>
      <c r="U56" s="82"/>
      <c r="V56" s="104"/>
    </row>
    <row r="57" spans="8:22" ht="16.5" thickBot="1">
      <c r="H57" s="69"/>
      <c r="I57" s="69"/>
      <c r="J57" s="69"/>
      <c r="K57" s="69"/>
      <c r="L57" s="69"/>
      <c r="M57" s="69"/>
      <c r="N57" s="69"/>
      <c r="P57" s="86"/>
      <c r="Q57" s="87">
        <v>1</v>
      </c>
      <c r="R57" s="87"/>
      <c r="S57" s="88">
        <v>1733</v>
      </c>
      <c r="T57" s="88">
        <v>5657</v>
      </c>
      <c r="U57" s="90">
        <f>T57/S57</f>
        <v>3.2642815926139641</v>
      </c>
      <c r="V57" s="105">
        <f t="shared" ref="V57" si="2">T57*2</f>
        <v>11314</v>
      </c>
    </row>
    <row r="59" spans="8:22">
      <c r="P59" s="67"/>
      <c r="Q59" s="67" t="s">
        <v>41</v>
      </c>
      <c r="R59" s="67" t="s">
        <v>42</v>
      </c>
      <c r="S59" s="67" t="s">
        <v>43</v>
      </c>
      <c r="T59" s="18"/>
    </row>
    <row r="60" spans="8:22" ht="47.25">
      <c r="P60" s="70" t="s">
        <v>44</v>
      </c>
      <c r="Q60" s="70">
        <v>270</v>
      </c>
      <c r="R60" s="67">
        <v>624240</v>
      </c>
      <c r="S60" s="103">
        <f>R60/Q60</f>
        <v>2312</v>
      </c>
      <c r="T60" s="18"/>
    </row>
  </sheetData>
  <sheetProtection algorithmName="SHA-512" hashValue="06ptu8hYtBMHcihKuiNp2OCVPRgG3FF/vCqYj8TnoqNxilXG5vxVKgT2G5DGxkdHaDel/yp0WCRi4OJrxJG1Ng==" saltValue="r7TwOU3LuxyySBAEOsjdXw==" spinCount="100000" sheet="1" selectLockedCells="1"/>
  <mergeCells count="47">
    <mergeCell ref="B3:N3"/>
    <mergeCell ref="C5:M5"/>
    <mergeCell ref="D15:E15"/>
    <mergeCell ref="D16:E16"/>
    <mergeCell ref="C10:M10"/>
    <mergeCell ref="I13:M13"/>
    <mergeCell ref="J14:K14"/>
    <mergeCell ref="J15:K15"/>
    <mergeCell ref="C7:D8"/>
    <mergeCell ref="I12:M12"/>
    <mergeCell ref="C12:G12"/>
    <mergeCell ref="C13:G13"/>
    <mergeCell ref="J26:K26"/>
    <mergeCell ref="I36:M36"/>
    <mergeCell ref="I37:M37"/>
    <mergeCell ref="J38:K38"/>
    <mergeCell ref="J39:K39"/>
    <mergeCell ref="C24:G24"/>
    <mergeCell ref="C25:G25"/>
    <mergeCell ref="D14:E14"/>
    <mergeCell ref="I18:M18"/>
    <mergeCell ref="I19:M19"/>
    <mergeCell ref="J21:K21"/>
    <mergeCell ref="J20:K20"/>
    <mergeCell ref="I24:M24"/>
    <mergeCell ref="I25:M25"/>
    <mergeCell ref="C18:G18"/>
    <mergeCell ref="C19:G19"/>
    <mergeCell ref="D20:E20"/>
    <mergeCell ref="D21:E21"/>
    <mergeCell ref="D22:E22"/>
    <mergeCell ref="D33:E33"/>
    <mergeCell ref="D26:E26"/>
    <mergeCell ref="I33:I34"/>
    <mergeCell ref="J33:K34"/>
    <mergeCell ref="D34:E34"/>
    <mergeCell ref="D32:E32"/>
    <mergeCell ref="I30:M30"/>
    <mergeCell ref="I31:M31"/>
    <mergeCell ref="L33:L34"/>
    <mergeCell ref="M33:M34"/>
    <mergeCell ref="J27:K27"/>
    <mergeCell ref="J32:K32"/>
    <mergeCell ref="D27:E27"/>
    <mergeCell ref="D28:E28"/>
    <mergeCell ref="C31:G31"/>
    <mergeCell ref="C30:G3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4830D-9C77-4EC6-8145-DBC0DF22D842}">
  <dimension ref="A1"/>
  <sheetViews>
    <sheetView workbookViewId="0">
      <selection activeCell="L6" sqref="L6"/>
    </sheetView>
  </sheetViews>
  <sheetFormatPr baseColWidth="10"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4FB842B0B8664092854C125B638CBC" ma:contentTypeVersion="4" ma:contentTypeDescription="Opprett et nytt dokument." ma:contentTypeScope="" ma:versionID="33a17fad53c8afc578b596265d88990a">
  <xsd:schema xmlns:xsd="http://www.w3.org/2001/XMLSchema" xmlns:xs="http://www.w3.org/2001/XMLSchema" xmlns:p="http://schemas.microsoft.com/office/2006/metadata/properties" xmlns:ns2="cabebd10-32b6-4644-9729-22deda771d3a" xmlns:ns3="c491ea26-d3a1-490f-97d6-2dea6e44023a" targetNamespace="http://schemas.microsoft.com/office/2006/metadata/properties" ma:root="true" ma:fieldsID="2aee8ed19c8daae2856ce5244338a6e6" ns2:_="" ns3:_="">
    <xsd:import namespace="cabebd10-32b6-4644-9729-22deda771d3a"/>
    <xsd:import namespace="c491ea26-d3a1-490f-97d6-2dea6e440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ebd10-32b6-4644-9729-22deda77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1ea26-d3a1-490f-97d6-2dea6e440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68C703-673C-47DC-ADE5-7B4117C66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bebd10-32b6-4644-9729-22deda771d3a"/>
    <ds:schemaRef ds:uri="c491ea26-d3a1-490f-97d6-2dea6e440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4ACD8-52D0-4E21-8C1A-42FB8D917F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4A9550-A072-4485-A732-F4EFB1D087BB}">
  <ds:schemaRefs>
    <ds:schemaRef ds:uri="http://schemas.microsoft.com/office/2006/documentManagement/types"/>
    <ds:schemaRef ds:uri="http://purl.org/dc/elements/1.1/"/>
    <ds:schemaRef ds:uri="c491ea26-d3a1-490f-97d6-2dea6e44023a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cabebd10-32b6-4644-9729-22deda771d3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0BC5D7F-DA6A-4A36-B5A0-BD7D582023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Kalkulator</vt:lpstr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Peter Amundal</dc:creator>
  <cp:keywords/>
  <dc:description/>
  <cp:lastModifiedBy>Jan Peter Amundal</cp:lastModifiedBy>
  <cp:revision/>
  <dcterms:created xsi:type="dcterms:W3CDTF">2017-07-13T12:54:23Z</dcterms:created>
  <dcterms:modified xsi:type="dcterms:W3CDTF">2022-09-14T12:40:16Z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0x010100AB4FB842B0B8664092854C125B638CBC</vt:lpwstr>
  </property>
</Properties>
</file>